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tabRatio="694" activeTab="0"/>
  </bookViews>
  <sheets>
    <sheet name="LTFMP9H" sheetId="1" r:id="rId1"/>
    <sheet name="LTFMP9J" sheetId="2" r:id="rId2"/>
    <sheet name="LTFMPXB" sheetId="3" r:id="rId3"/>
    <sheet name="LTFMPXE" sheetId="4" r:id="rId4"/>
    <sheet name="LTFMPXH" sheetId="5" r:id="rId5"/>
    <sheet name="LTFMPXM" sheetId="6" r:id="rId6"/>
    <sheet name="LTFMPXQ" sheetId="7" r:id="rId7"/>
    <sheet name="LTFMPXO" sheetId="8" r:id="rId8"/>
    <sheet name="LTFMPXR" sheetId="9" r:id="rId9"/>
    <sheet name="LTFMPXS" sheetId="10" r:id="rId10"/>
    <sheet name="LTFMPXT" sheetId="11" r:id="rId11"/>
    <sheet name="LTFMPXIA" sheetId="12" r:id="rId12"/>
    <sheet name="LTFMPXIC" sheetId="13" r:id="rId13"/>
    <sheet name="LTFMPVIIAUG1095DA" sheetId="14" r:id="rId14"/>
    <sheet name="Y0A6" sheetId="15" state="hidden" r:id="rId15"/>
    <sheet name="LTFMP9D" sheetId="16" r:id="rId16"/>
    <sheet name="LTFMP9E" sheetId="17" r:id="rId17"/>
    <sheet name="LTFMP9G" sheetId="18" r:id="rId18"/>
  </sheets>
  <definedNames>
    <definedName name="_xlfn.IFERROR" hidden="1">#NAME?</definedName>
    <definedName name="_xlnm.Print_Area" localSheetId="15">'LTFMP9D'!$A$1:$F$41</definedName>
    <definedName name="_xlnm.Print_Area" localSheetId="16">'LTFMP9E'!$A$1:$F$42</definedName>
    <definedName name="_xlnm.Print_Area" localSheetId="17">'LTFMP9G'!$A$1:$F$41</definedName>
    <definedName name="_xlnm.Print_Area" localSheetId="0">'LTFMP9H'!$A$1:$F$48</definedName>
    <definedName name="_xlnm.Print_Area" localSheetId="1">'LTFMP9J'!$A$1:$F$42</definedName>
    <definedName name="_xlnm.Print_Area" localSheetId="13">'LTFMPVIIAUG1095DA'!$A$1:$F$43</definedName>
    <definedName name="_xlnm.Print_Area" localSheetId="2">'LTFMPXB'!$A$1:$F$44</definedName>
    <definedName name="_xlnm.Print_Area" localSheetId="3">'LTFMPXE'!$A$1:$F$30</definedName>
    <definedName name="_xlnm.Print_Area" localSheetId="4">'LTFMPXH'!$A$1:$F$40</definedName>
    <definedName name="_xlnm.Print_Area" localSheetId="11">'LTFMPXIA'!$A$1:$F$38</definedName>
    <definedName name="_xlnm.Print_Area" localSheetId="12">'LTFMPXIC'!$A$1:$F$40</definedName>
    <definedName name="_xlnm.Print_Area" localSheetId="5">'LTFMPXM'!$A$1:$F$44</definedName>
    <definedName name="_xlnm.Print_Area" localSheetId="7">'LTFMPXO'!$A$1:$F$48</definedName>
    <definedName name="_xlnm.Print_Area" localSheetId="6">'LTFMPXQ'!$A$1:$F$38</definedName>
    <definedName name="_xlnm.Print_Area" localSheetId="8">'LTFMPXR'!$A$1:$F$40</definedName>
    <definedName name="_xlnm.Print_Area" localSheetId="9">'LTFMPXS'!$A$1:$F$46</definedName>
    <definedName name="_xlnm.Print_Area" localSheetId="10">'LTFMPXT'!$A$1:$F$43</definedName>
    <definedName name="Z_02E0D2AD_EB07_4E2A_BD84_CE1C9C768FAC_.wvu.FilterData" localSheetId="13" hidden="1">'LTFMPVIIAUG1095DA'!$A$15:$F$15</definedName>
    <definedName name="Z_12459583_255E_4E15_855E_5595C5DC5C9B_.wvu.FilterData" localSheetId="13" hidden="1">'LTFMPVIIAUG1095DA'!$A$15:$F$15</definedName>
    <definedName name="Z_12459583_255E_4E15_855E_5595C5DC5C9B_.wvu.FilterData" localSheetId="14" hidden="1">'Y0A6'!#REF!</definedName>
    <definedName name="Z_334E62A2_0E03_4DBB_9F86_0DAAD9D5DE15_.wvu.FilterData" localSheetId="15" hidden="1">'LTFMP9D'!#REF!</definedName>
    <definedName name="Z_334E62A2_0E03_4DBB_9F86_0DAAD9D5DE15_.wvu.FilterData" localSheetId="16" hidden="1">'LTFMP9E'!#REF!</definedName>
    <definedName name="Z_334E62A2_0E03_4DBB_9F86_0DAAD9D5DE15_.wvu.FilterData" localSheetId="17" hidden="1">'LTFMP9G'!#REF!</definedName>
    <definedName name="Z_334E62A2_0E03_4DBB_9F86_0DAAD9D5DE15_.wvu.FilterData" localSheetId="0" hidden="1">'LTFMP9H'!#REF!</definedName>
    <definedName name="Z_361F8029_7494_4BB5_973D_FF3EC8AEA73C_.wvu.FilterData" localSheetId="16" hidden="1">'LTFMP9E'!#REF!</definedName>
    <definedName name="Z_361F8029_7494_4BB5_973D_FF3EC8AEA73C_.wvu.FilterData" localSheetId="0" hidden="1">'LTFMP9H'!#REF!</definedName>
    <definedName name="Z_361F8029_7494_4BB5_973D_FF3EC8AEA73C_.wvu.FilterData" localSheetId="1" hidden="1">'LTFMP9J'!#REF!</definedName>
    <definedName name="Z_361F8029_7494_4BB5_973D_FF3EC8AEA73C_.wvu.FilterData" localSheetId="13" hidden="1">'LTFMPVIIAUG1095DA'!$A$15:$F$15</definedName>
    <definedName name="Z_361F8029_7494_4BB5_973D_FF3EC8AEA73C_.wvu.FilterData" localSheetId="3" hidden="1">'LTFMPXE'!#REF!</definedName>
    <definedName name="Z_361F8029_7494_4BB5_973D_FF3EC8AEA73C_.wvu.FilterData" localSheetId="4" hidden="1">'LTFMPXH'!$A$11:$F$17</definedName>
    <definedName name="Z_361F8029_7494_4BB5_973D_FF3EC8AEA73C_.wvu.FilterData" localSheetId="14" hidden="1">'Y0A6'!#REF!</definedName>
    <definedName name="Z_361F8029_7494_4BB5_973D_FF3EC8AEA73C_.wvu.PrintArea" localSheetId="15" hidden="1">'LTFMP9D'!$A$1:$F$41</definedName>
    <definedName name="Z_361F8029_7494_4BB5_973D_FF3EC8AEA73C_.wvu.PrintArea" localSheetId="16" hidden="1">'LTFMP9E'!$A$1:$F$42</definedName>
    <definedName name="Z_361F8029_7494_4BB5_973D_FF3EC8AEA73C_.wvu.PrintArea" localSheetId="17" hidden="1">'LTFMP9G'!$A$1:$F$41</definedName>
    <definedName name="Z_361F8029_7494_4BB5_973D_FF3EC8AEA73C_.wvu.PrintArea" localSheetId="0" hidden="1">'LTFMP9H'!$A$1:$F$48</definedName>
    <definedName name="Z_361F8029_7494_4BB5_973D_FF3EC8AEA73C_.wvu.PrintArea" localSheetId="1" hidden="1">'LTFMP9J'!$A$1:$F$42</definedName>
    <definedName name="Z_361F8029_7494_4BB5_973D_FF3EC8AEA73C_.wvu.PrintArea" localSheetId="13" hidden="1">'LTFMPVIIAUG1095DA'!$A$1:$F$43</definedName>
    <definedName name="Z_361F8029_7494_4BB5_973D_FF3EC8AEA73C_.wvu.PrintArea" localSheetId="2" hidden="1">'LTFMPXB'!$A$1:$F$44</definedName>
    <definedName name="Z_361F8029_7494_4BB5_973D_FF3EC8AEA73C_.wvu.PrintArea" localSheetId="3" hidden="1">'LTFMPXE'!$A$1:$F$29</definedName>
    <definedName name="Z_361F8029_7494_4BB5_973D_FF3EC8AEA73C_.wvu.PrintArea" localSheetId="4" hidden="1">'LTFMPXH'!$A$1:$F$40</definedName>
    <definedName name="Z_361F8029_7494_4BB5_973D_FF3EC8AEA73C_.wvu.PrintArea" localSheetId="11" hidden="1">'LTFMPXIA'!$A$1:$F$38</definedName>
    <definedName name="Z_361F8029_7494_4BB5_973D_FF3EC8AEA73C_.wvu.PrintArea" localSheetId="12" hidden="1">'LTFMPXIC'!$A$1:$F$14</definedName>
    <definedName name="Z_361F8029_7494_4BB5_973D_FF3EC8AEA73C_.wvu.PrintArea" localSheetId="5" hidden="1">'LTFMPXM'!$A$1:$F$44</definedName>
    <definedName name="Z_361F8029_7494_4BB5_973D_FF3EC8AEA73C_.wvu.PrintArea" localSheetId="7" hidden="1">'LTFMPXO'!$A$1:$F$48</definedName>
    <definedName name="Z_361F8029_7494_4BB5_973D_FF3EC8AEA73C_.wvu.PrintArea" localSheetId="6" hidden="1">'LTFMPXQ'!$A$1:$F$38</definedName>
    <definedName name="Z_361F8029_7494_4BB5_973D_FF3EC8AEA73C_.wvu.PrintArea" localSheetId="8" hidden="1">'LTFMPXR'!$A$1:$F$40</definedName>
    <definedName name="Z_361F8029_7494_4BB5_973D_FF3EC8AEA73C_.wvu.PrintArea" localSheetId="9" hidden="1">'LTFMPXS'!$A$1:$F$46</definedName>
    <definedName name="Z_361F8029_7494_4BB5_973D_FF3EC8AEA73C_.wvu.PrintArea" localSheetId="10" hidden="1">'LTFMPXT'!$A$1:$F$43</definedName>
    <definedName name="Z_361F8029_7494_4BB5_973D_FF3EC8AEA73C_.wvu.PrintArea" localSheetId="14" hidden="1">'Y0A6'!$A$1:$F$42</definedName>
    <definedName name="Z_50C29F1B_C89B_429D_9CF3_AC0D10979440_.wvu.FilterData" localSheetId="13" hidden="1">'LTFMPVIIAUG1095DA'!$A$15:$F$15</definedName>
    <definedName name="Z_50C29F1B_C89B_429D_9CF3_AC0D10979440_.wvu.FilterData" localSheetId="14" hidden="1">'Y0A6'!#REF!</definedName>
    <definedName name="Z_65E5E611_11DA_48A6_ADE1_B8EA301CA159_.wvu.FilterData" localSheetId="15" hidden="1">'LTFMP9D'!#REF!</definedName>
    <definedName name="Z_65E5E611_11DA_48A6_ADE1_B8EA301CA159_.wvu.FilterData" localSheetId="16" hidden="1">'LTFMP9E'!#REF!</definedName>
    <definedName name="Z_65E5E611_11DA_48A6_ADE1_B8EA301CA159_.wvu.FilterData" localSheetId="17" hidden="1">'LTFMP9G'!#REF!</definedName>
    <definedName name="Z_65E5E611_11DA_48A6_ADE1_B8EA301CA159_.wvu.FilterData" localSheetId="0" hidden="1">'LTFMP9H'!#REF!</definedName>
    <definedName name="Z_65E5E611_11DA_48A6_ADE1_B8EA301CA159_.wvu.FilterData" localSheetId="1" hidden="1">'LTFMP9J'!#REF!</definedName>
    <definedName name="Z_65E5E611_11DA_48A6_ADE1_B8EA301CA159_.wvu.FilterData" localSheetId="13" hidden="1">'LTFMPVIIAUG1095DA'!$A$15:$F$15</definedName>
    <definedName name="Z_65E5E611_11DA_48A6_ADE1_B8EA301CA159_.wvu.FilterData" localSheetId="2" hidden="1">'LTFMPXB'!#REF!</definedName>
    <definedName name="Z_65E5E611_11DA_48A6_ADE1_B8EA301CA159_.wvu.FilterData" localSheetId="3" hidden="1">'LTFMPXE'!#REF!</definedName>
    <definedName name="Z_65E5E611_11DA_48A6_ADE1_B8EA301CA159_.wvu.FilterData" localSheetId="4" hidden="1">'LTFMPXH'!$A$11:$F$17</definedName>
    <definedName name="Z_730E5B5C_6045_44A4_AEFA_736E250E8A09_.wvu.FilterData" localSheetId="13" hidden="1">'LTFMPVIIAUG1095DA'!$A$15:$F$15</definedName>
    <definedName name="Z_9372E291_2087_46CC_9348_74C5057E4F5F_.wvu.FilterData" localSheetId="15" hidden="1">'LTFMP9D'!#REF!</definedName>
    <definedName name="Z_9372E291_2087_46CC_9348_74C5057E4F5F_.wvu.FilterData" localSheetId="16" hidden="1">'LTFMP9E'!#REF!</definedName>
    <definedName name="Z_9372E291_2087_46CC_9348_74C5057E4F5F_.wvu.FilterData" localSheetId="17" hidden="1">'LTFMP9G'!#REF!</definedName>
    <definedName name="Z_9372E291_2087_46CC_9348_74C5057E4F5F_.wvu.FilterData" localSheetId="0" hidden="1">'LTFMP9H'!#REF!</definedName>
    <definedName name="Z_9372E291_2087_46CC_9348_74C5057E4F5F_.wvu.FilterData" localSheetId="1" hidden="1">'LTFMP9J'!#REF!</definedName>
    <definedName name="Z_9372E291_2087_46CC_9348_74C5057E4F5F_.wvu.FilterData" localSheetId="2" hidden="1">'LTFMPXB'!#REF!</definedName>
    <definedName name="Z_9372E291_2087_46CC_9348_74C5057E4F5F_.wvu.FilterData" localSheetId="3" hidden="1">'LTFMPXE'!#REF!</definedName>
    <definedName name="Z_9372E291_2087_46CC_9348_74C5057E4F5F_.wvu.FilterData" localSheetId="4" hidden="1">'LTFMPXH'!$A$11:$F$17</definedName>
    <definedName name="Z_D2B293BE_2F65_422E_8A0B_9CD8295C9ADF_.wvu.FilterData" localSheetId="13" hidden="1">'LTFMPVIIAUG1095DA'!$A$15:$F$15</definedName>
    <definedName name="Z_D2B293BE_2F65_422E_8A0B_9CD8295C9ADF_.wvu.FilterData" localSheetId="14" hidden="1">'Y0A6'!#REF!</definedName>
    <definedName name="Z_D342741B_C59E_4461_B609_1593AB788F5C_.wvu.FilterData" localSheetId="15" hidden="1">'LTFMP9D'!#REF!</definedName>
    <definedName name="Z_D342741B_C59E_4461_B609_1593AB788F5C_.wvu.FilterData" localSheetId="16" hidden="1">'LTFMP9E'!#REF!</definedName>
    <definedName name="Z_D342741B_C59E_4461_B609_1593AB788F5C_.wvu.FilterData" localSheetId="17" hidden="1">'LTFMP9G'!#REF!</definedName>
    <definedName name="Z_D342741B_C59E_4461_B609_1593AB788F5C_.wvu.FilterData" localSheetId="0" hidden="1">'LTFMP9H'!#REF!</definedName>
    <definedName name="Z_D342741B_C59E_4461_B609_1593AB788F5C_.wvu.FilterData" localSheetId="1" hidden="1">'LTFMP9J'!#REF!</definedName>
    <definedName name="Z_D342741B_C59E_4461_B609_1593AB788F5C_.wvu.FilterData" localSheetId="2" hidden="1">'LTFMPXB'!#REF!</definedName>
    <definedName name="Z_D342741B_C59E_4461_B609_1593AB788F5C_.wvu.FilterData" localSheetId="3" hidden="1">'LTFMPXE'!#REF!</definedName>
    <definedName name="Z_D342741B_C59E_4461_B609_1593AB788F5C_.wvu.FilterData" localSheetId="4" hidden="1">'LTFMPXH'!$A$11:$F$17</definedName>
    <definedName name="Z_D342741B_C59E_4461_B609_1593AB788F5C_.wvu.PrintArea" localSheetId="15" hidden="1">'LTFMP9D'!$A$1:$F$41</definedName>
    <definedName name="Z_D342741B_C59E_4461_B609_1593AB788F5C_.wvu.PrintArea" localSheetId="16" hidden="1">'LTFMP9E'!$A$1:$F$42</definedName>
    <definedName name="Z_D342741B_C59E_4461_B609_1593AB788F5C_.wvu.PrintArea" localSheetId="17" hidden="1">'LTFMP9G'!$A$1:$F$41</definedName>
    <definedName name="Z_D342741B_C59E_4461_B609_1593AB788F5C_.wvu.PrintArea" localSheetId="0" hidden="1">'LTFMP9H'!$A$1:$F$48</definedName>
    <definedName name="Z_D342741B_C59E_4461_B609_1593AB788F5C_.wvu.PrintArea" localSheetId="1" hidden="1">'LTFMP9J'!$A$1:$F$42</definedName>
    <definedName name="Z_D342741B_C59E_4461_B609_1593AB788F5C_.wvu.PrintArea" localSheetId="2" hidden="1">'LTFMPXB'!$A$1:$F$44</definedName>
    <definedName name="Z_D342741B_C59E_4461_B609_1593AB788F5C_.wvu.PrintArea" localSheetId="3" hidden="1">'LTFMPXE'!$A$1:$F$29</definedName>
    <definedName name="Z_D342741B_C59E_4461_B609_1593AB788F5C_.wvu.PrintArea" localSheetId="4" hidden="1">'LTFMPXH'!$A$1:$F$40</definedName>
    <definedName name="Z_DCDF6A9C_A72A_44A2_B6B8_86170ABE83E0_.wvu.FilterData" localSheetId="16" hidden="1">'LTFMP9E'!#REF!</definedName>
    <definedName name="Z_DCDF6A9C_A72A_44A2_B6B8_86170ABE83E0_.wvu.FilterData" localSheetId="0" hidden="1">'LTFMP9H'!#REF!</definedName>
    <definedName name="Z_DCDF6A9C_A72A_44A2_B6B8_86170ABE83E0_.wvu.FilterData" localSheetId="1" hidden="1">'LTFMP9J'!#REF!</definedName>
    <definedName name="Z_DCDF6A9C_A72A_44A2_B6B8_86170ABE83E0_.wvu.FilterData" localSheetId="13" hidden="1">'LTFMPVIIAUG1095DA'!$A$15:$F$15</definedName>
    <definedName name="Z_DCDF6A9C_A72A_44A2_B6B8_86170ABE83E0_.wvu.FilterData" localSheetId="3" hidden="1">'LTFMPXE'!#REF!</definedName>
    <definedName name="Z_DCDF6A9C_A72A_44A2_B6B8_86170ABE83E0_.wvu.FilterData" localSheetId="4" hidden="1">'LTFMPXH'!$A$11:$F$17</definedName>
    <definedName name="Z_DCDF6A9C_A72A_44A2_B6B8_86170ABE83E0_.wvu.FilterData" localSheetId="14" hidden="1">'Y0A6'!#REF!</definedName>
    <definedName name="Z_DD529063_0E3A_4CC8_A012_78AB6B9DA58A_.wvu.FilterData" localSheetId="14" hidden="1">'Y0A6'!#REF!</definedName>
    <definedName name="Z_DDB1225C_8EA7_4D16_9392_80763414C76C_.wvu.FilterData" localSheetId="14" hidden="1">'Y0A6'!#REF!</definedName>
  </definedNames>
  <calcPr fullCalcOnLoad="1"/>
</workbook>
</file>

<file path=xl/sharedStrings.xml><?xml version="1.0" encoding="utf-8"?>
<sst xmlns="http://schemas.openxmlformats.org/spreadsheetml/2006/main" count="1088" uniqueCount="202">
  <si>
    <t>Direct Plan - Growth</t>
  </si>
  <si>
    <t>Direct Plan - Dividend (payout)</t>
  </si>
  <si>
    <t>Growth</t>
  </si>
  <si>
    <t>Dividend (payout)</t>
  </si>
  <si>
    <t>Option</t>
  </si>
  <si>
    <t>(2) Option wise per unit Net Asset Values are as follows:</t>
  </si>
  <si>
    <t>Notes:</t>
  </si>
  <si>
    <t>** indicates thinly traded / non traded securities as defined in SEBI Regulations and Guidelines.</t>
  </si>
  <si>
    <t>All corporate ratings are assigned by rating agencies like CRISIL; CARE; ICRA; IND.</t>
  </si>
  <si>
    <t>Net Assets</t>
  </si>
  <si>
    <t>(b) Net Receivables/(Payables)</t>
  </si>
  <si>
    <t>(a) Collateralised Borrowing and Lending Obligation</t>
  </si>
  <si>
    <t>OTHERS</t>
  </si>
  <si>
    <t>Total</t>
  </si>
  <si>
    <t>CRISIL AAA</t>
  </si>
  <si>
    <t>National Bank for Agriculture &amp; Rural Development **</t>
  </si>
  <si>
    <t>Rural Electrification Corporation Limited **</t>
  </si>
  <si>
    <t>Power Finance Corporation Limited **</t>
  </si>
  <si>
    <t>Indian Railway Finance Corporation Limited **</t>
  </si>
  <si>
    <t>ICRA AAA</t>
  </si>
  <si>
    <t>LIC Housing Finance Limited **</t>
  </si>
  <si>
    <t>Listed / Awaiting listing on Stock Exchanges</t>
  </si>
  <si>
    <t>Fixed Rates Bonds - Corporate</t>
  </si>
  <si>
    <t>DEBT INSTRUMENTS</t>
  </si>
  <si>
    <t>ISIN</t>
  </si>
  <si>
    <t>% to 
NAV</t>
  </si>
  <si>
    <t>Market Value
 (Rs. in Lakhs)</t>
  </si>
  <si>
    <t>Quantity</t>
  </si>
  <si>
    <t>Rating</t>
  </si>
  <si>
    <t>Name of the Instrument</t>
  </si>
  <si>
    <t>Name of the Mutual Fund : L&amp;T Mutual Fund</t>
  </si>
  <si>
    <t>INE866I07AE8</t>
  </si>
  <si>
    <t>ICRA AA</t>
  </si>
  <si>
    <t>India Infoline Finance Limited **</t>
  </si>
  <si>
    <t>INE477L07438</t>
  </si>
  <si>
    <t>India Infoline Housing Finance Limited **</t>
  </si>
  <si>
    <t>Zero Coupon Bonds - Corporate</t>
  </si>
  <si>
    <t>INE333L07045</t>
  </si>
  <si>
    <t>CARE AAA(SO)</t>
  </si>
  <si>
    <t>Business Broadcast News Holding Limited (Corporate Guarantee - Reliance Capital Limited) **</t>
  </si>
  <si>
    <t>Privately Placed/ Unlisted</t>
  </si>
  <si>
    <t>INE261F08469</t>
  </si>
  <si>
    <t>INE752E07LA4</t>
  </si>
  <si>
    <t>Power Grid Corporation of India Limited **</t>
  </si>
  <si>
    <t>INE202B07FT8</t>
  </si>
  <si>
    <t>CARE AAA</t>
  </si>
  <si>
    <t>Dewan Housing Finance Corporation Limited **</t>
  </si>
  <si>
    <t>INE110L07013</t>
  </si>
  <si>
    <t>Reliance JIO Infocomm Limited **</t>
  </si>
  <si>
    <t>Name of the Scheme         : L&amp;T FMP - VII (August1095D A) formerly known as L&amp;T FMP - VII March880D A (A Close-ended Income Scheme)</t>
  </si>
  <si>
    <t>INE238A16ZQ9</t>
  </si>
  <si>
    <t>CRISIL A1+</t>
  </si>
  <si>
    <t>Axis Bank Limited</t>
  </si>
  <si>
    <t>INE975G14502</t>
  </si>
  <si>
    <t>CARE A1</t>
  </si>
  <si>
    <t>IL&amp;FS Transportation Networks Limited</t>
  </si>
  <si>
    <t>INE866I14NR9</t>
  </si>
  <si>
    <t>ICRA A1+</t>
  </si>
  <si>
    <t>India Infoline Finance Limited</t>
  </si>
  <si>
    <t>INE101I14AC0</t>
  </si>
  <si>
    <t>AFCONS Infrastructure Limited</t>
  </si>
  <si>
    <t>Commercial Paper / Certificate of Deposit **</t>
  </si>
  <si>
    <t>MONEY MARKET INSTRUMENTS</t>
  </si>
  <si>
    <t>INE477L07339</t>
  </si>
  <si>
    <t>INE557L07023</t>
  </si>
  <si>
    <t>CARE AA(SO)</t>
  </si>
  <si>
    <t>L&amp;T Ahmedabad Maliya Tollway Limited **</t>
  </si>
  <si>
    <t xml:space="preserve">DEBT INSTRUMENTS </t>
  </si>
  <si>
    <t>Name of the Scheme        : L&amp;T FMP - VII (April1124D A) formerly known as L&amp;T FMP - VII March 753D A (A Close-ended Income Scheme)</t>
  </si>
  <si>
    <t>CRISIL AA+</t>
  </si>
  <si>
    <t>Bajaj Finance Limited **</t>
  </si>
  <si>
    <t>ICRA AA+</t>
  </si>
  <si>
    <t>Aditya Birla Finance Limited **</t>
  </si>
  <si>
    <t>Tata Capital Financial Services Limited **</t>
  </si>
  <si>
    <t>INE115A07BP1</t>
  </si>
  <si>
    <t>INE001A07HO3</t>
  </si>
  <si>
    <t>Housing Development Finance Corporation Limited **</t>
  </si>
  <si>
    <t>INE774D07LQ6</t>
  </si>
  <si>
    <t>IND AAA</t>
  </si>
  <si>
    <t>Mahindra &amp; Mahindra Financial Services Limited **</t>
  </si>
  <si>
    <t>INE306N07GK9</t>
  </si>
  <si>
    <t>IDFC Bank Limited **</t>
  </si>
  <si>
    <t>ICRA AA(SO)</t>
  </si>
  <si>
    <t>INE170M08021</t>
  </si>
  <si>
    <t>Privately placed / Unlisted</t>
  </si>
  <si>
    <t>INE092T08097</t>
  </si>
  <si>
    <t>INE134E08DZ7</t>
  </si>
  <si>
    <t>INE306N07GR4</t>
  </si>
  <si>
    <t>INE774D07LZ7</t>
  </si>
  <si>
    <t>INE033L07CL0</t>
  </si>
  <si>
    <t>Tata Capital Housing Finance Limited **</t>
  </si>
  <si>
    <t>Direct Plan - Growth Option</t>
  </si>
  <si>
    <t>Direct Plan - Dividend (Payout) Option</t>
  </si>
  <si>
    <t>CRISIL AA</t>
  </si>
  <si>
    <t>INE514E08357</t>
  </si>
  <si>
    <t>Export-Import Bank of India **</t>
  </si>
  <si>
    <t>INE774D07LP8</t>
  </si>
  <si>
    <t>INE115A07GU0</t>
  </si>
  <si>
    <t>INE261F09HE9</t>
  </si>
  <si>
    <t>INE053F07769</t>
  </si>
  <si>
    <t>INE134E08ED2</t>
  </si>
  <si>
    <t>INE020B07II1</t>
  </si>
  <si>
    <t>INE306N07GI3</t>
  </si>
  <si>
    <t>INE860H07AT1</t>
  </si>
  <si>
    <t>INE134E08HE3</t>
  </si>
  <si>
    <t>INE069A08038</t>
  </si>
  <si>
    <t>Aditya Birla Nuvo Limited **</t>
  </si>
  <si>
    <t>INE094A07053</t>
  </si>
  <si>
    <t>Hindustan Petroleum Corporation Limited **</t>
  </si>
  <si>
    <t>INE514E08EN4</t>
  </si>
  <si>
    <t>INE001A07NO1</t>
  </si>
  <si>
    <t>INE053F09GH5</t>
  </si>
  <si>
    <t>INE115A07DR3</t>
  </si>
  <si>
    <t>INE114A07893</t>
  </si>
  <si>
    <t>Steel Authority of India Limited **</t>
  </si>
  <si>
    <t>INE321A07092</t>
  </si>
  <si>
    <t>INE027E07048</t>
  </si>
  <si>
    <t>Family Credit Limited **</t>
  </si>
  <si>
    <t>Notes</t>
  </si>
  <si>
    <t>INE774D07NJ7</t>
  </si>
  <si>
    <t>INE020B08815</t>
  </si>
  <si>
    <t>INE296A07GE2</t>
  </si>
  <si>
    <t>INE774D07LK9</t>
  </si>
  <si>
    <t>INE752E07CH8</t>
  </si>
  <si>
    <t>INE134E08FY5</t>
  </si>
  <si>
    <t>INE001A07JC4</t>
  </si>
  <si>
    <t>INE114A07836</t>
  </si>
  <si>
    <t>INE752E07JQ4</t>
  </si>
  <si>
    <t>INE020B08773</t>
  </si>
  <si>
    <t>INE975G14825</t>
  </si>
  <si>
    <t xml:space="preserve">(a) Collateralised Borrowing and Lending Obligation </t>
  </si>
  <si>
    <t>Portfolio Statement as on April 29, 2016</t>
  </si>
  <si>
    <t>As on April 29, 2016</t>
  </si>
  <si>
    <t>(3) The total outstanding exposure in derivative instruments as on April 29, 2016 is Nil.</t>
  </si>
  <si>
    <t>(4) The total market value of investments in foreign securities / American Depositary Receipts / Global Depositary Receipts as on April 29, 2016 is Nil.</t>
  </si>
  <si>
    <t>(5) No dividend was declared during the month ended April 29, 2016.</t>
  </si>
  <si>
    <t>(6) No bonus was declared during the month ended April 29, 2016.</t>
  </si>
  <si>
    <t>(8) Investment in Repo of Corporate Debt Securities during the month ended April 29, 2016 is Nil.</t>
  </si>
  <si>
    <t xml:space="preserve">(1) The total quantum of Non Performing Assets and provision made for Non Performing Assets as on April 29, 2016 is Nil and its percentage to net assets is Nil.  </t>
  </si>
  <si>
    <t>(7) The Average Maturity Period of the Portfolio has been  years.</t>
  </si>
  <si>
    <t>Name of the Scheme         : L&amp;T FMP – Series IX – Plan H (A Closed-ended Debt Scheme)</t>
  </si>
  <si>
    <t>Name of the Scheme         : L&amp;T FMP  – Series IX – Plan J (A Closed-ended Debt Scheme)</t>
  </si>
  <si>
    <t>Name of the Scheme         : L&amp;T FMP Series X - Plan B (1119 days) (A Closed-ended Debt Scheme)</t>
  </si>
  <si>
    <t>Name of the Scheme         : L&amp;T FMP Series X - Plan H (1155 days) (A Closed-ended debt scheme)</t>
  </si>
  <si>
    <t>Name of the Scheme         : L&amp;T FMP Series X - Plan M (1520 days) (A Closed-ended debt scheme)</t>
  </si>
  <si>
    <t>Name of the Scheme         : L&amp;T FMP Series X - Plan Q (1511 days) (A Closed-ended debt scheme)</t>
  </si>
  <si>
    <t>Name of the Scheme        : L&amp;T FMP Series X - Plan O (1027 days) (A Closed-ended debt scheme)</t>
  </si>
  <si>
    <t>Name of the Scheme        : L&amp;T FMP Series X - Plan R (1506 days) (A Closed-ended debt scheme)</t>
  </si>
  <si>
    <t>Name of the Scheme         : L&amp;T FMP Series X - Plan S (1500 days) (A Closed-ended debt scheme)</t>
  </si>
  <si>
    <t>Name of the Scheme         : L&amp;T FMP Series X - Plan T (1500 days) (A Closed-ended debt scheme)</t>
  </si>
  <si>
    <t>Name of the Scheme         : L&amp;T FMP Series XI - Plan A (1484 days) (A Closed-ended debt scheme)</t>
  </si>
  <si>
    <t>Name of the Scheme        : L&amp;T FMP Series XI - Plan C (1139 days) (A Closed ended Debt Scheme)</t>
  </si>
  <si>
    <t>Name of the Scheme         : L&amp;T FMP – Series IX – Plan D (A Closed-ended Debt Scheme)</t>
  </si>
  <si>
    <t>Name of the Scheme         : L&amp;T FMP – Series IX – Plan E (A Closed-ended Debt Scheme)</t>
  </si>
  <si>
    <t>Name of the Scheme         : L&amp;T FMP – Series IX – Plan G (A Closed-ended Debt Scheme)</t>
  </si>
  <si>
    <t>INE053F07751</t>
  </si>
  <si>
    <t>Inox Air Products Limited **</t>
  </si>
  <si>
    <t>IND AA</t>
  </si>
  <si>
    <t>State Bank of Bikaner and Jaipur</t>
  </si>
  <si>
    <t>INE648A16HN4</t>
  </si>
  <si>
    <t>INE238A16F77</t>
  </si>
  <si>
    <t>Treasury Bill</t>
  </si>
  <si>
    <t>91 DAY T-BILL 01-DEC-2016</t>
  </si>
  <si>
    <t>SOVEREIGN</t>
  </si>
  <si>
    <t>IN002016X223</t>
  </si>
  <si>
    <t>Kotak Mahindra Bank Limited</t>
  </si>
  <si>
    <t>INE237A16M12</t>
  </si>
  <si>
    <t>Shapoorji Pallonji Energy (Gujarat) Private Limited (Shapoorji Pallonji Dsra Guarantee) **</t>
  </si>
  <si>
    <t>Name of the Scheme         : L&amp;T FMP Series X - Plan E (1105 days) (A Closed-ended Debt Scheme)</t>
  </si>
  <si>
    <t>As on October 28, 2016 #</t>
  </si>
  <si>
    <t>Portfolio Statement as on November 30, 2016</t>
  </si>
  <si>
    <t>(1) The total quantum of Non Performing Assets and provision made for Non Performing Assets as on November 30, 2016 is Nil and its percentage to net assets is Nil.</t>
  </si>
  <si>
    <t>(3) The total outstanding exposure in derivative instruments as on November 30, 2016 is Nil.</t>
  </si>
  <si>
    <t>(4) The total market value of investments in foreign securities / American Depositary Receipts / Global Depositary Receipts as on November 30, 2016 is Nil.</t>
  </si>
  <si>
    <t>(5) No dividend was declared during the month ended November 30, 2016.</t>
  </si>
  <si>
    <t>(6) No bonus was declared during the month ended November 30, 2016.</t>
  </si>
  <si>
    <t>(8) Investment in Repo of Corporate Debt Securities during the month ended November 30, 2016 is Nil.</t>
  </si>
  <si>
    <t>(9) # As October 31, 2016 was a non- business day for this Scheme, the NAV’s at the start of the period are as of October 28,2016.</t>
  </si>
  <si>
    <t>As on November 30, 2016</t>
  </si>
  <si>
    <t>91 DAY T-BILL 08-DEC-2016</t>
  </si>
  <si>
    <t>364 DAY T-BILL 08-DEC-2016</t>
  </si>
  <si>
    <t>IN002016X231</t>
  </si>
  <si>
    <t>IN002015Z196</t>
  </si>
  <si>
    <t>Regular Plan - Growth</t>
  </si>
  <si>
    <t>Regular Plan - Dividend (payout)</t>
  </si>
  <si>
    <t>Regular Plan - Dividend (Payout) Option</t>
  </si>
  <si>
    <t>Regular Plan - Growth Option</t>
  </si>
  <si>
    <t>Regular Plan - Dividend (Payout)</t>
  </si>
  <si>
    <t>(7) The Average Maturity Period of the Portfolio has been 0.06 years.</t>
  </si>
  <si>
    <t>(7) The Average Maturity Period of the Portfolio has been 0.02 years.</t>
  </si>
  <si>
    <t>(7) The Average Maturity Period of the Portfolio has been 0.00 years.</t>
  </si>
  <si>
    <t>(7) The Average Maturity Period of the Portfolio has been 1.56 years.</t>
  </si>
  <si>
    <t>(7) The Average Maturity Period of the Portfolio has been 0.01 years.</t>
  </si>
  <si>
    <t>(7) The Average Maturity Period of the Portfolio has been 0.25 years.</t>
  </si>
  <si>
    <t>(7) The Average Maturity Period of the Portfolio has been 1.04 years.</t>
  </si>
  <si>
    <t>(7) The Average Maturity Period of the Portfolio has been 1.14 years.</t>
  </si>
  <si>
    <t>(7) The Average Maturity Period of the Portfolio has been 0.04 years.</t>
  </si>
  <si>
    <t>(7) The Average Maturity Period of the Portfolio has been 1.06 years.</t>
  </si>
  <si>
    <t>(7) The Average Maturity Period of the Portfolio has been 1.16 years.</t>
  </si>
  <si>
    <t>(7) The Average Maturity Period of the Portfolio has been 1.12 years.</t>
  </si>
  <si>
    <t>(7) The Average Maturity Period of the Portfolio has been 1.02 years.</t>
  </si>
  <si>
    <t>(7) The Average Maturity Period of the Portfolio has been 0.52 years.</t>
  </si>
</sst>
</file>

<file path=xl/styles.xml><?xml version="1.0" encoding="utf-8"?>
<styleSheet xmlns="http://schemas.openxmlformats.org/spreadsheetml/2006/main">
  <numFmts count="4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Rs. -400A]#,##0.0000"/>
    <numFmt numFmtId="181" formatCode="_(* #,##0_);_(* \(#,##0\);_(* &quot;-&quot;??_);_(@_)"/>
    <numFmt numFmtId="182" formatCode="0.00\%;\-0.00\%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00000_);_(* \(#,##0.000000\);_(* &quot;-&quot;??_);_(@_)"/>
    <numFmt numFmtId="187" formatCode="&quot;$&quot;#,##0.0000"/>
    <numFmt numFmtId="188" formatCode="#,###;\(#,###\)"/>
    <numFmt numFmtId="189" formatCode="#,##0.00;\(#,##0.00\)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"/>
    <numFmt numFmtId="196" formatCode="[$Re -400A]#,##0.0000"/>
  </numFmts>
  <fonts count="48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9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3" fillId="0" borderId="0" xfId="61" applyFont="1" applyFill="1">
      <alignment/>
      <protection/>
    </xf>
    <xf numFmtId="179" fontId="3" fillId="0" borderId="0" xfId="45" applyFont="1" applyFill="1" applyAlignment="1">
      <alignment/>
    </xf>
    <xf numFmtId="0" fontId="3" fillId="33" borderId="0" xfId="59" applyFont="1" applyFill="1" applyAlignment="1">
      <alignment horizontal="left"/>
      <protection/>
    </xf>
    <xf numFmtId="2" fontId="3" fillId="33" borderId="0" xfId="59" applyNumberFormat="1" applyFont="1" applyFill="1">
      <alignment/>
      <protection/>
    </xf>
    <xf numFmtId="0" fontId="3" fillId="33" borderId="0" xfId="59" applyFont="1" applyFill="1">
      <alignment/>
      <protection/>
    </xf>
    <xf numFmtId="0" fontId="3" fillId="0" borderId="10" xfId="60" applyFont="1" applyFill="1" applyBorder="1" applyAlignment="1">
      <alignment horizontal="left" vertical="top" readingOrder="1"/>
      <protection/>
    </xf>
    <xf numFmtId="2" fontId="3" fillId="0" borderId="0" xfId="60" applyNumberFormat="1" applyFont="1" applyFill="1" applyBorder="1" applyAlignment="1">
      <alignment horizontal="left" vertical="top" readingOrder="1"/>
      <protection/>
    </xf>
    <xf numFmtId="0" fontId="3" fillId="0" borderId="0" xfId="60" applyFont="1" applyFill="1" applyBorder="1" applyAlignment="1">
      <alignment horizontal="left" vertical="top" readingOrder="1"/>
      <protection/>
    </xf>
    <xf numFmtId="0" fontId="3" fillId="0" borderId="11" xfId="60" applyFont="1" applyFill="1" applyBorder="1" applyAlignment="1">
      <alignment horizontal="left" vertical="top" readingOrder="1"/>
      <protection/>
    </xf>
    <xf numFmtId="0" fontId="3" fillId="0" borderId="10" xfId="60" applyFont="1" applyFill="1" applyBorder="1" applyAlignment="1">
      <alignment horizontal="left" vertical="top"/>
      <protection/>
    </xf>
    <xf numFmtId="0" fontId="3" fillId="0" borderId="0" xfId="60" applyFont="1" applyFill="1" applyBorder="1" applyAlignment="1">
      <alignment horizontal="left" vertical="top" wrapText="1" readingOrder="1"/>
      <protection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4" fontId="3" fillId="0" borderId="0" xfId="61" applyNumberFormat="1" applyFont="1" applyFill="1">
      <alignment/>
      <protection/>
    </xf>
    <xf numFmtId="0" fontId="4" fillId="0" borderId="12" xfId="0" applyFont="1" applyFill="1" applyBorder="1" applyAlignment="1">
      <alignment horizontal="left" vertical="top" readingOrder="1"/>
    </xf>
    <xf numFmtId="4" fontId="3" fillId="0" borderId="0" xfId="60" applyNumberFormat="1" applyFont="1" applyFill="1" applyBorder="1" applyAlignment="1">
      <alignment horizontal="left" vertical="top" readingOrder="1"/>
      <protection/>
    </xf>
    <xf numFmtId="0" fontId="4" fillId="0" borderId="11" xfId="60" applyFont="1" applyFill="1" applyBorder="1" applyAlignment="1">
      <alignment horizontal="left" vertical="top" readingOrder="1"/>
      <protection/>
    </xf>
    <xf numFmtId="0" fontId="4" fillId="33" borderId="10" xfId="59" applyFont="1" applyFill="1" applyBorder="1" applyAlignment="1">
      <alignment horizontal="left"/>
      <protection/>
    </xf>
    <xf numFmtId="179" fontId="4" fillId="33" borderId="0" xfId="42" applyFont="1" applyFill="1" applyBorder="1" applyAlignment="1">
      <alignment/>
    </xf>
    <xf numFmtId="179" fontId="4" fillId="33" borderId="0" xfId="59" applyNumberFormat="1" applyFont="1" applyFill="1" applyBorder="1">
      <alignment/>
      <protection/>
    </xf>
    <xf numFmtId="3" fontId="4" fillId="33" borderId="0" xfId="59" applyNumberFormat="1" applyFont="1" applyFill="1" applyBorder="1">
      <alignment/>
      <protection/>
    </xf>
    <xf numFmtId="0" fontId="4" fillId="33" borderId="0" xfId="59" applyFont="1" applyFill="1" applyBorder="1">
      <alignment/>
      <protection/>
    </xf>
    <xf numFmtId="0" fontId="3" fillId="33" borderId="11" xfId="59" applyFont="1" applyFill="1" applyBorder="1">
      <alignment/>
      <protection/>
    </xf>
    <xf numFmtId="179" fontId="4" fillId="33" borderId="0" xfId="42" applyFont="1" applyFill="1" applyAlignment="1">
      <alignment/>
    </xf>
    <xf numFmtId="4" fontId="4" fillId="33" borderId="0" xfId="59" applyNumberFormat="1" applyFont="1" applyFill="1">
      <alignment/>
      <protection/>
    </xf>
    <xf numFmtId="0" fontId="4" fillId="0" borderId="13" xfId="59" applyFont="1" applyFill="1" applyBorder="1" applyAlignment="1">
      <alignment horizontal="left"/>
      <protection/>
    </xf>
    <xf numFmtId="179" fontId="4" fillId="0" borderId="14" xfId="42" applyFont="1" applyFill="1" applyBorder="1" applyAlignment="1">
      <alignment/>
    </xf>
    <xf numFmtId="179" fontId="4" fillId="0" borderId="14" xfId="59" applyNumberFormat="1" applyFont="1" applyFill="1" applyBorder="1">
      <alignment/>
      <protection/>
    </xf>
    <xf numFmtId="3" fontId="4" fillId="0" borderId="15" xfId="59" applyNumberFormat="1" applyFont="1" applyFill="1" applyBorder="1">
      <alignment/>
      <protection/>
    </xf>
    <xf numFmtId="0" fontId="4" fillId="0" borderId="15" xfId="59" applyFont="1" applyFill="1" applyBorder="1">
      <alignment/>
      <protection/>
    </xf>
    <xf numFmtId="0" fontId="3" fillId="0" borderId="0" xfId="61" applyNumberFormat="1" applyFont="1" applyFill="1">
      <alignment/>
      <protection/>
    </xf>
    <xf numFmtId="179" fontId="3" fillId="0" borderId="16" xfId="59" applyNumberFormat="1" applyFont="1" applyFill="1" applyBorder="1" applyAlignment="1">
      <alignment horizontal="left"/>
      <protection/>
    </xf>
    <xf numFmtId="179" fontId="3" fillId="0" borderId="16" xfId="42" applyFont="1" applyFill="1" applyBorder="1" applyAlignment="1">
      <alignment/>
    </xf>
    <xf numFmtId="179" fontId="3" fillId="0" borderId="11" xfId="59" applyNumberFormat="1" applyFont="1" applyFill="1" applyBorder="1" applyAlignment="1">
      <alignment/>
      <protection/>
    </xf>
    <xf numFmtId="3" fontId="3" fillId="0" borderId="11" xfId="59" applyNumberFormat="1" applyFont="1" applyFill="1" applyBorder="1" applyAlignment="1">
      <alignment/>
      <protection/>
    </xf>
    <xf numFmtId="0" fontId="3" fillId="0" borderId="11" xfId="59" applyFont="1" applyFill="1" applyBorder="1">
      <alignment/>
      <protection/>
    </xf>
    <xf numFmtId="0" fontId="4" fillId="0" borderId="11" xfId="59" applyFont="1" applyFill="1" applyBorder="1">
      <alignment/>
      <protection/>
    </xf>
    <xf numFmtId="179" fontId="3" fillId="0" borderId="16" xfId="42" applyFont="1" applyFill="1" applyBorder="1" applyAlignment="1">
      <alignment/>
    </xf>
    <xf numFmtId="179" fontId="4" fillId="0" borderId="14" xfId="42" applyFont="1" applyFill="1" applyBorder="1" applyAlignment="1">
      <alignment/>
    </xf>
    <xf numFmtId="181" fontId="3" fillId="0" borderId="11" xfId="42" applyNumberFormat="1" applyFont="1" applyFill="1" applyBorder="1" applyAlignment="1">
      <alignment/>
    </xf>
    <xf numFmtId="0" fontId="4" fillId="0" borderId="11" xfId="59" applyFont="1" applyFill="1" applyBorder="1">
      <alignment/>
      <protection/>
    </xf>
    <xf numFmtId="181" fontId="3" fillId="33" borderId="0" xfId="59" applyNumberFormat="1" applyFont="1" applyFill="1">
      <alignment/>
      <protection/>
    </xf>
    <xf numFmtId="179" fontId="3" fillId="33" borderId="0" xfId="59" applyNumberFormat="1" applyFont="1" applyFill="1">
      <alignment/>
      <protection/>
    </xf>
    <xf numFmtId="0" fontId="4" fillId="0" borderId="12" xfId="59" applyFont="1" applyFill="1" applyBorder="1" applyAlignment="1">
      <alignment horizontal="center" vertical="top" readingOrder="1"/>
      <protection/>
    </xf>
    <xf numFmtId="0" fontId="4" fillId="0" borderId="14" xfId="59" applyNumberFormat="1" applyFont="1" applyFill="1" applyBorder="1" applyAlignment="1">
      <alignment horizontal="center" vertical="top" wrapText="1" readingOrder="1"/>
      <protection/>
    </xf>
    <xf numFmtId="4" fontId="4" fillId="0" borderId="14" xfId="59" applyNumberFormat="1" applyFont="1" applyFill="1" applyBorder="1" applyAlignment="1">
      <alignment horizontal="center" vertical="top" readingOrder="1"/>
      <protection/>
    </xf>
    <xf numFmtId="0" fontId="4" fillId="0" borderId="14" xfId="59" applyFont="1" applyFill="1" applyBorder="1" applyAlignment="1">
      <alignment horizontal="center" vertical="top" readingOrder="1"/>
      <protection/>
    </xf>
    <xf numFmtId="0" fontId="4" fillId="33" borderId="10" xfId="59" applyFont="1" applyFill="1" applyBorder="1" applyAlignment="1">
      <alignment horizontal="left" vertical="top" readingOrder="1"/>
      <protection/>
    </xf>
    <xf numFmtId="2" fontId="4" fillId="33" borderId="0" xfId="59" applyNumberFormat="1" applyFont="1" applyFill="1" applyBorder="1" applyAlignment="1">
      <alignment horizontal="left" vertical="top" readingOrder="1"/>
      <protection/>
    </xf>
    <xf numFmtId="0" fontId="4" fillId="33" borderId="0" xfId="59" applyFont="1" applyFill="1" applyBorder="1" applyAlignment="1">
      <alignment horizontal="left" vertical="top" readingOrder="1"/>
      <protection/>
    </xf>
    <xf numFmtId="4" fontId="4" fillId="33" borderId="0" xfId="59" applyNumberFormat="1" applyFont="1" applyFill="1" applyBorder="1" applyAlignment="1">
      <alignment horizontal="left" vertical="top" readingOrder="1"/>
      <protection/>
    </xf>
    <xf numFmtId="0" fontId="4" fillId="33" borderId="11" xfId="59" applyFont="1" applyFill="1" applyBorder="1" applyAlignment="1">
      <alignment horizontal="left" vertical="top" readingOrder="1"/>
      <protection/>
    </xf>
    <xf numFmtId="0" fontId="4" fillId="0" borderId="10" xfId="59" applyFont="1" applyFill="1" applyBorder="1" applyAlignment="1">
      <alignment horizontal="left" vertical="top"/>
      <protection/>
    </xf>
    <xf numFmtId="2" fontId="4" fillId="0" borderId="0" xfId="59" applyNumberFormat="1" applyFont="1" applyFill="1" applyBorder="1" applyAlignment="1">
      <alignment horizontal="left" vertical="top"/>
      <protection/>
    </xf>
    <xf numFmtId="0" fontId="4" fillId="0" borderId="0" xfId="59" applyFont="1" applyFill="1" applyBorder="1" applyAlignment="1">
      <alignment horizontal="left" vertical="top"/>
      <protection/>
    </xf>
    <xf numFmtId="4" fontId="4" fillId="0" borderId="0" xfId="59" applyNumberFormat="1" applyFont="1" applyFill="1" applyBorder="1" applyAlignment="1">
      <alignment horizontal="left" vertical="top"/>
      <protection/>
    </xf>
    <xf numFmtId="0" fontId="4" fillId="0" borderId="11" xfId="59" applyFont="1" applyFill="1" applyBorder="1" applyAlignment="1">
      <alignment horizontal="left" vertical="top" readingOrder="1"/>
      <protection/>
    </xf>
    <xf numFmtId="0" fontId="3" fillId="33" borderId="10" xfId="59" applyFont="1" applyFill="1" applyBorder="1" applyAlignment="1">
      <alignment horizontal="left" vertical="top"/>
      <protection/>
    </xf>
    <xf numFmtId="2" fontId="3" fillId="33" borderId="0" xfId="59" applyNumberFormat="1" applyFont="1" applyFill="1" applyBorder="1" applyAlignment="1">
      <alignment vertical="top"/>
      <protection/>
    </xf>
    <xf numFmtId="0" fontId="3" fillId="33" borderId="0" xfId="59" applyFont="1" applyFill="1" applyBorder="1" applyAlignment="1">
      <alignment vertical="top"/>
      <protection/>
    </xf>
    <xf numFmtId="4" fontId="3" fillId="33" borderId="0" xfId="59" applyNumberFormat="1" applyFont="1" applyFill="1" applyBorder="1" applyAlignment="1">
      <alignment vertical="top"/>
      <protection/>
    </xf>
    <xf numFmtId="0" fontId="4" fillId="33" borderId="0" xfId="59" applyFont="1" applyFill="1" applyBorder="1" applyAlignment="1">
      <alignment horizontal="left" vertical="top"/>
      <protection/>
    </xf>
    <xf numFmtId="0" fontId="3" fillId="33" borderId="17" xfId="59" applyFont="1" applyFill="1" applyBorder="1" applyAlignment="1">
      <alignment horizontal="left"/>
      <protection/>
    </xf>
    <xf numFmtId="0" fontId="3" fillId="0" borderId="0" xfId="60" applyFont="1" applyFill="1" applyBorder="1" applyAlignment="1">
      <alignment horizontal="left" vertical="top"/>
      <protection/>
    </xf>
    <xf numFmtId="4" fontId="3" fillId="0" borderId="0" xfId="61" applyNumberFormat="1" applyFont="1" applyFill="1" applyAlignment="1">
      <alignment horizontal="left"/>
      <protection/>
    </xf>
    <xf numFmtId="179" fontId="3" fillId="0" borderId="0" xfId="45" applyFont="1" applyFill="1" applyAlignment="1">
      <alignment horizontal="left"/>
    </xf>
    <xf numFmtId="0" fontId="3" fillId="0" borderId="0" xfId="61" applyFont="1" applyFill="1" applyAlignment="1">
      <alignment horizontal="left"/>
      <protection/>
    </xf>
    <xf numFmtId="0" fontId="3" fillId="0" borderId="10" xfId="60" applyFont="1" applyFill="1" applyBorder="1" applyAlignment="1">
      <alignment horizontal="left"/>
      <protection/>
    </xf>
    <xf numFmtId="0" fontId="3" fillId="0" borderId="0" xfId="60" applyFont="1" applyFill="1" applyBorder="1" applyAlignment="1">
      <alignment horizontal="left"/>
      <protection/>
    </xf>
    <xf numFmtId="0" fontId="3" fillId="0" borderId="11" xfId="60" applyFont="1" applyFill="1" applyBorder="1" applyAlignment="1">
      <alignment horizontal="left"/>
      <protection/>
    </xf>
    <xf numFmtId="179" fontId="3" fillId="0" borderId="0" xfId="61" applyNumberFormat="1" applyFont="1" applyFill="1">
      <alignment/>
      <protection/>
    </xf>
    <xf numFmtId="179" fontId="3" fillId="33" borderId="16" xfId="59" applyNumberFormat="1" applyFont="1" applyFill="1" applyBorder="1" applyAlignment="1">
      <alignment horizontal="left"/>
      <protection/>
    </xf>
    <xf numFmtId="179" fontId="4" fillId="33" borderId="14" xfId="42" applyFont="1" applyFill="1" applyBorder="1" applyAlignment="1">
      <alignment/>
    </xf>
    <xf numFmtId="181" fontId="3" fillId="33" borderId="11" xfId="42" applyNumberFormat="1" applyFont="1" applyFill="1" applyBorder="1" applyAlignment="1">
      <alignment/>
    </xf>
    <xf numFmtId="0" fontId="3" fillId="33" borderId="11" xfId="59" applyFont="1" applyFill="1" applyBorder="1">
      <alignment/>
      <protection/>
    </xf>
    <xf numFmtId="0" fontId="4" fillId="33" borderId="11" xfId="59" applyFont="1" applyFill="1" applyBorder="1">
      <alignment/>
      <protection/>
    </xf>
    <xf numFmtId="0" fontId="26" fillId="0" borderId="16" xfId="0" applyFont="1" applyBorder="1" applyAlignment="1">
      <alignment horizontal="left"/>
    </xf>
    <xf numFmtId="179" fontId="3" fillId="33" borderId="11" xfId="59" applyNumberFormat="1" applyFont="1" applyFill="1" applyBorder="1" applyAlignment="1">
      <alignment vertical="top"/>
      <protection/>
    </xf>
    <xf numFmtId="179" fontId="3" fillId="33" borderId="11" xfId="59" applyNumberFormat="1" applyFont="1" applyFill="1" applyBorder="1" applyAlignment="1">
      <alignment/>
      <protection/>
    </xf>
    <xf numFmtId="181" fontId="3" fillId="33" borderId="11" xfId="42" applyNumberFormat="1" applyFont="1" applyFill="1" applyBorder="1" applyAlignment="1">
      <alignment/>
    </xf>
    <xf numFmtId="0" fontId="26" fillId="0" borderId="18" xfId="0" applyFont="1" applyBorder="1" applyAlignment="1">
      <alignment horizontal="left"/>
    </xf>
    <xf numFmtId="179" fontId="3" fillId="33" borderId="16" xfId="59" applyNumberFormat="1" applyFont="1" applyFill="1" applyBorder="1" applyAlignment="1">
      <alignment vertical="top"/>
      <protection/>
    </xf>
    <xf numFmtId="179" fontId="4" fillId="33" borderId="11" xfId="42" applyFont="1" applyFill="1" applyBorder="1" applyAlignment="1">
      <alignment/>
    </xf>
    <xf numFmtId="179" fontId="4" fillId="0" borderId="14" xfId="59" applyNumberFormat="1" applyFont="1" applyFill="1" applyBorder="1" applyAlignment="1">
      <alignment/>
      <protection/>
    </xf>
    <xf numFmtId="181" fontId="4" fillId="0" borderId="11" xfId="42" applyNumberFormat="1" applyFont="1" applyFill="1" applyBorder="1" applyAlignment="1">
      <alignment/>
    </xf>
    <xf numFmtId="179" fontId="3" fillId="0" borderId="16" xfId="59" applyNumberFormat="1" applyFont="1" applyFill="1" applyBorder="1" applyAlignment="1">
      <alignment horizontal="left"/>
      <protection/>
    </xf>
    <xf numFmtId="179" fontId="3" fillId="0" borderId="11" xfId="59" applyNumberFormat="1" applyFont="1" applyFill="1" applyBorder="1" applyAlignment="1">
      <alignment/>
      <protection/>
    </xf>
    <xf numFmtId="181" fontId="3" fillId="0" borderId="11" xfId="42" applyNumberFormat="1" applyFont="1" applyFill="1" applyBorder="1" applyAlignment="1">
      <alignment/>
    </xf>
    <xf numFmtId="0" fontId="3" fillId="0" borderId="11" xfId="59" applyFont="1" applyFill="1" applyBorder="1">
      <alignment/>
      <protection/>
    </xf>
    <xf numFmtId="0" fontId="26" fillId="0" borderId="18" xfId="0" applyFont="1" applyFill="1" applyBorder="1" applyAlignment="1">
      <alignment horizontal="left"/>
    </xf>
    <xf numFmtId="4" fontId="3" fillId="0" borderId="0" xfId="45" applyNumberFormat="1" applyFont="1" applyFill="1" applyAlignment="1">
      <alignment/>
    </xf>
    <xf numFmtId="4" fontId="4" fillId="0" borderId="14" xfId="59" applyNumberFormat="1" applyFont="1" applyFill="1" applyBorder="1" applyAlignment="1">
      <alignment/>
      <protection/>
    </xf>
    <xf numFmtId="4" fontId="3" fillId="0" borderId="11" xfId="59" applyNumberFormat="1" applyFont="1" applyFill="1" applyBorder="1">
      <alignment/>
      <protection/>
    </xf>
    <xf numFmtId="4" fontId="4" fillId="0" borderId="11" xfId="59" applyNumberFormat="1" applyFont="1" applyFill="1" applyBorder="1">
      <alignment/>
      <protection/>
    </xf>
    <xf numFmtId="0" fontId="4" fillId="0" borderId="11" xfId="59" applyNumberFormat="1" applyFont="1" applyFill="1" applyBorder="1" applyAlignment="1" applyProtection="1">
      <alignment/>
      <protection/>
    </xf>
    <xf numFmtId="179" fontId="3" fillId="0" borderId="16" xfId="59" applyNumberFormat="1" applyFont="1" applyFill="1" applyBorder="1" applyAlignment="1">
      <alignment/>
      <protection/>
    </xf>
    <xf numFmtId="0" fontId="4" fillId="0" borderId="12" xfId="59" applyFont="1" applyFill="1" applyBorder="1" applyAlignment="1">
      <alignment horizontal="center" vertical="top" wrapText="1" readingOrder="1"/>
      <protection/>
    </xf>
    <xf numFmtId="0" fontId="4" fillId="0" borderId="10" xfId="59" applyFont="1" applyFill="1" applyBorder="1" applyAlignment="1">
      <alignment horizontal="left" vertical="top" readingOrder="1"/>
      <protection/>
    </xf>
    <xf numFmtId="0" fontId="4" fillId="0" borderId="0" xfId="59" applyFont="1" applyFill="1" applyBorder="1" applyAlignment="1">
      <alignment horizontal="left" vertical="top" readingOrder="1"/>
      <protection/>
    </xf>
    <xf numFmtId="4" fontId="4" fillId="0" borderId="0" xfId="59" applyNumberFormat="1" applyFont="1" applyFill="1" applyBorder="1" applyAlignment="1">
      <alignment horizontal="left" vertical="top" readingOrder="1"/>
      <protection/>
    </xf>
    <xf numFmtId="0" fontId="3" fillId="0" borderId="10" xfId="59" applyFont="1" applyFill="1" applyBorder="1" applyAlignment="1">
      <alignment horizontal="left" vertical="top"/>
      <protection/>
    </xf>
    <xf numFmtId="0" fontId="3" fillId="0" borderId="0" xfId="59" applyFont="1" applyFill="1" applyBorder="1" applyAlignment="1">
      <alignment vertical="top"/>
      <protection/>
    </xf>
    <xf numFmtId="4" fontId="3" fillId="0" borderId="0" xfId="59" applyNumberFormat="1" applyFont="1" applyFill="1" applyBorder="1" applyAlignment="1">
      <alignment vertical="top"/>
      <protection/>
    </xf>
    <xf numFmtId="179" fontId="4" fillId="0" borderId="0" xfId="42" applyFont="1" applyFill="1" applyAlignment="1">
      <alignment/>
    </xf>
    <xf numFmtId="4" fontId="4" fillId="0" borderId="0" xfId="59" applyNumberFormat="1" applyFont="1" applyFill="1">
      <alignment/>
      <protection/>
    </xf>
    <xf numFmtId="0" fontId="4" fillId="0" borderId="10" xfId="59" applyFont="1" applyFill="1" applyBorder="1" applyAlignment="1">
      <alignment horizontal="left"/>
      <protection/>
    </xf>
    <xf numFmtId="179" fontId="4" fillId="0" borderId="0" xfId="42" applyFont="1" applyFill="1" applyBorder="1" applyAlignment="1">
      <alignment/>
    </xf>
    <xf numFmtId="3" fontId="4" fillId="0" borderId="0" xfId="59" applyNumberFormat="1" applyFont="1" applyFill="1" applyBorder="1">
      <alignment/>
      <protection/>
    </xf>
    <xf numFmtId="0" fontId="4" fillId="0" borderId="0" xfId="59" applyFont="1" applyFill="1" applyBorder="1">
      <alignment/>
      <protection/>
    </xf>
    <xf numFmtId="179" fontId="4" fillId="0" borderId="14" xfId="42" applyFont="1" applyFill="1" applyBorder="1" applyAlignment="1">
      <alignment/>
    </xf>
    <xf numFmtId="179" fontId="3" fillId="0" borderId="11" xfId="42" applyFont="1" applyFill="1" applyBorder="1" applyAlignment="1">
      <alignment/>
    </xf>
    <xf numFmtId="181" fontId="3" fillId="0" borderId="0" xfId="61" applyNumberFormat="1" applyFont="1" applyFill="1">
      <alignment/>
      <protection/>
    </xf>
    <xf numFmtId="179" fontId="3" fillId="0" borderId="11" xfId="42" applyFont="1" applyFill="1" applyBorder="1" applyAlignment="1">
      <alignment/>
    </xf>
    <xf numFmtId="179" fontId="4" fillId="0" borderId="11" xfId="42" applyFont="1" applyFill="1" applyBorder="1" applyAlignment="1">
      <alignment/>
    </xf>
    <xf numFmtId="179" fontId="4" fillId="0" borderId="11" xfId="59" applyNumberFormat="1" applyFont="1" applyFill="1" applyBorder="1" applyAlignment="1">
      <alignment/>
      <protection/>
    </xf>
    <xf numFmtId="179" fontId="3" fillId="33" borderId="16" xfId="59" applyNumberFormat="1" applyFont="1" applyFill="1" applyBorder="1" applyAlignment="1">
      <alignment horizontal="left"/>
      <protection/>
    </xf>
    <xf numFmtId="179" fontId="3" fillId="33" borderId="16" xfId="42" applyFont="1" applyFill="1" applyBorder="1" applyAlignment="1">
      <alignment/>
    </xf>
    <xf numFmtId="179" fontId="3" fillId="33" borderId="11" xfId="42" applyFont="1" applyFill="1" applyBorder="1" applyAlignment="1">
      <alignment/>
    </xf>
    <xf numFmtId="179" fontId="4" fillId="33" borderId="16" xfId="59" applyNumberFormat="1" applyFont="1" applyFill="1" applyBorder="1" applyAlignment="1">
      <alignment horizontal="left"/>
      <protection/>
    </xf>
    <xf numFmtId="179" fontId="4" fillId="33" borderId="14" xfId="59" applyNumberFormat="1" applyFont="1" applyFill="1" applyBorder="1" applyAlignment="1">
      <alignment/>
      <protection/>
    </xf>
    <xf numFmtId="181" fontId="4" fillId="33" borderId="11" xfId="42" applyNumberFormat="1" applyFont="1" applyFill="1" applyBorder="1" applyAlignment="1">
      <alignment readingOrder="1"/>
    </xf>
    <xf numFmtId="0" fontId="4" fillId="33" borderId="11" xfId="59" applyFont="1" applyFill="1" applyBorder="1">
      <alignment/>
      <protection/>
    </xf>
    <xf numFmtId="181" fontId="3" fillId="33" borderId="11" xfId="42" applyNumberFormat="1" applyFont="1" applyFill="1" applyBorder="1" applyAlignment="1">
      <alignment readingOrder="1"/>
    </xf>
    <xf numFmtId="0" fontId="3" fillId="33" borderId="16" xfId="59" applyFont="1" applyFill="1" applyBorder="1" applyAlignment="1">
      <alignment horizontal="left"/>
      <protection/>
    </xf>
    <xf numFmtId="179" fontId="4" fillId="33" borderId="11" xfId="59" applyNumberFormat="1" applyFont="1" applyFill="1" applyBorder="1" applyAlignment="1">
      <alignment horizontal="center" vertical="top" wrapText="1" readingOrder="1"/>
      <protection/>
    </xf>
    <xf numFmtId="181" fontId="4" fillId="33" borderId="11" xfId="42" applyNumberFormat="1" applyFont="1" applyFill="1" applyBorder="1" applyAlignment="1">
      <alignment horizontal="center" readingOrder="1"/>
    </xf>
    <xf numFmtId="0" fontId="4" fillId="33" borderId="11" xfId="59" applyFont="1" applyFill="1" applyBorder="1" applyAlignment="1">
      <alignment horizontal="center" vertical="top" readingOrder="1"/>
      <protection/>
    </xf>
    <xf numFmtId="0" fontId="3" fillId="33" borderId="19" xfId="59" applyFont="1" applyFill="1" applyBorder="1" applyAlignment="1">
      <alignment horizontal="left"/>
      <protection/>
    </xf>
    <xf numFmtId="3" fontId="4" fillId="33" borderId="11" xfId="59" applyNumberFormat="1" applyFont="1" applyFill="1" applyBorder="1" applyAlignment="1">
      <alignment horizontal="center" vertical="top" readingOrder="1"/>
      <protection/>
    </xf>
    <xf numFmtId="0" fontId="4" fillId="33" borderId="12" xfId="59" applyFont="1" applyFill="1" applyBorder="1" applyAlignment="1">
      <alignment horizontal="center" vertical="top" readingOrder="1"/>
      <protection/>
    </xf>
    <xf numFmtId="0" fontId="4" fillId="33" borderId="12" xfId="59" applyFont="1" applyFill="1" applyBorder="1" applyAlignment="1">
      <alignment horizontal="center" vertical="top" wrapText="1" readingOrder="1"/>
      <protection/>
    </xf>
    <xf numFmtId="4" fontId="4" fillId="33" borderId="14" xfId="59" applyNumberFormat="1" applyFont="1" applyFill="1" applyBorder="1" applyAlignment="1">
      <alignment horizontal="center" vertical="top" readingOrder="1"/>
      <protection/>
    </xf>
    <xf numFmtId="0" fontId="4" fillId="33" borderId="14" xfId="59" applyFont="1" applyFill="1" applyBorder="1" applyAlignment="1">
      <alignment horizontal="center" vertical="top" readingOrder="1"/>
      <protection/>
    </xf>
    <xf numFmtId="0" fontId="4" fillId="33" borderId="10" xfId="59" applyFont="1" applyFill="1" applyBorder="1" applyAlignment="1">
      <alignment horizontal="left" vertical="top"/>
      <protection/>
    </xf>
    <xf numFmtId="4" fontId="4" fillId="33" borderId="0" xfId="59" applyNumberFormat="1" applyFont="1" applyFill="1" applyBorder="1" applyAlignment="1">
      <alignment horizontal="left" vertical="top"/>
      <protection/>
    </xf>
    <xf numFmtId="0" fontId="3" fillId="0" borderId="0" xfId="59" applyFont="1" applyFill="1">
      <alignment/>
      <protection/>
    </xf>
    <xf numFmtId="0" fontId="3" fillId="33" borderId="0" xfId="59" applyFont="1" applyFill="1" applyAlignment="1">
      <alignment/>
      <protection/>
    </xf>
    <xf numFmtId="0" fontId="26" fillId="0" borderId="0" xfId="0" applyFont="1" applyAlignment="1">
      <alignment/>
    </xf>
    <xf numFmtId="179" fontId="26" fillId="0" borderId="1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vertical="top"/>
    </xf>
    <xf numFmtId="0" fontId="4" fillId="0" borderId="11" xfId="0" applyFont="1" applyFill="1" applyBorder="1" applyAlignment="1" quotePrefix="1">
      <alignment vertical="top"/>
    </xf>
    <xf numFmtId="0" fontId="3" fillId="0" borderId="11" xfId="0" applyFont="1" applyFill="1" applyBorder="1" applyAlignment="1" quotePrefix="1">
      <alignment vertical="top"/>
    </xf>
    <xf numFmtId="0" fontId="4" fillId="33" borderId="0" xfId="59" applyFont="1" applyFill="1">
      <alignment/>
      <protection/>
    </xf>
    <xf numFmtId="179" fontId="4" fillId="33" borderId="10" xfId="59" applyNumberFormat="1" applyFont="1" applyFill="1" applyBorder="1" applyAlignment="1">
      <alignment horizontal="left" vertical="top" wrapText="1" readingOrder="1"/>
      <protection/>
    </xf>
    <xf numFmtId="179" fontId="4" fillId="33" borderId="13" xfId="59" applyNumberFormat="1" applyFont="1" applyFill="1" applyBorder="1" applyAlignment="1">
      <alignment horizontal="left" vertical="top" wrapText="1" readingOrder="1"/>
      <protection/>
    </xf>
    <xf numFmtId="179" fontId="4" fillId="33" borderId="14" xfId="59" applyNumberFormat="1" applyFont="1" applyFill="1" applyBorder="1">
      <alignment/>
      <protection/>
    </xf>
    <xf numFmtId="3" fontId="4" fillId="33" borderId="15" xfId="59" applyNumberFormat="1" applyFont="1" applyFill="1" applyBorder="1">
      <alignment/>
      <protection/>
    </xf>
    <xf numFmtId="0" fontId="4" fillId="33" borderId="15" xfId="59" applyFont="1" applyFill="1" applyBorder="1">
      <alignment/>
      <protection/>
    </xf>
    <xf numFmtId="179" fontId="4" fillId="33" borderId="16" xfId="59" applyNumberFormat="1" applyFont="1" applyFill="1" applyBorder="1" applyAlignment="1">
      <alignment horizontal="left" vertical="top" wrapText="1" readingOrder="1"/>
      <protection/>
    </xf>
    <xf numFmtId="3" fontId="3" fillId="33" borderId="11" xfId="59" applyNumberFormat="1" applyFont="1" applyFill="1" applyBorder="1">
      <alignment/>
      <protection/>
    </xf>
    <xf numFmtId="3" fontId="3" fillId="33" borderId="11" xfId="59" applyNumberFormat="1" applyFont="1" applyFill="1" applyBorder="1" applyAlignment="1">
      <alignment/>
      <protection/>
    </xf>
    <xf numFmtId="179" fontId="3" fillId="33" borderId="16" xfId="59" applyNumberFormat="1" applyFont="1" applyFill="1" applyBorder="1" applyAlignment="1">
      <alignment/>
      <protection/>
    </xf>
    <xf numFmtId="181" fontId="4" fillId="33" borderId="11" xfId="42" applyNumberFormat="1" applyFont="1" applyFill="1" applyBorder="1" applyAlignment="1">
      <alignment/>
    </xf>
    <xf numFmtId="0" fontId="3" fillId="0" borderId="10" xfId="59" applyFont="1" applyFill="1" applyBorder="1" applyAlignment="1">
      <alignment horizontal="left"/>
      <protection/>
    </xf>
    <xf numFmtId="0" fontId="3" fillId="33" borderId="10" xfId="59" applyFont="1" applyFill="1" applyBorder="1" applyAlignment="1">
      <alignment horizontal="left"/>
      <protection/>
    </xf>
    <xf numFmtId="179" fontId="2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33" borderId="13" xfId="59" applyFont="1" applyFill="1" applyBorder="1" applyAlignment="1">
      <alignment horizontal="left"/>
      <protection/>
    </xf>
    <xf numFmtId="0" fontId="4" fillId="33" borderId="20" xfId="59" applyFont="1" applyFill="1" applyBorder="1" applyAlignment="1">
      <alignment horizontal="left" vertical="top" readingOrder="1"/>
      <protection/>
    </xf>
    <xf numFmtId="4" fontId="4" fillId="33" borderId="20" xfId="59" applyNumberFormat="1" applyFont="1" applyFill="1" applyBorder="1" applyAlignment="1">
      <alignment horizontal="left" vertical="top" readingOrder="1"/>
      <protection/>
    </xf>
    <xf numFmtId="0" fontId="4" fillId="33" borderId="15" xfId="59" applyFont="1" applyFill="1" applyBorder="1" applyAlignment="1">
      <alignment horizontal="left" vertical="top" readingOrder="1"/>
      <protection/>
    </xf>
    <xf numFmtId="2" fontId="3" fillId="0" borderId="0" xfId="0" applyNumberFormat="1" applyFont="1" applyFill="1" applyBorder="1" applyAlignment="1">
      <alignment horizontal="left" vertical="top" readingOrder="1"/>
    </xf>
    <xf numFmtId="0" fontId="3" fillId="0" borderId="0" xfId="0" applyFont="1" applyFill="1" applyBorder="1" applyAlignment="1">
      <alignment horizontal="left" vertical="top" readingOrder="1"/>
    </xf>
    <xf numFmtId="0" fontId="3" fillId="0" borderId="11" xfId="0" applyFont="1" applyFill="1" applyBorder="1" applyAlignment="1">
      <alignment horizontal="left" vertical="top" readingOrder="1"/>
    </xf>
    <xf numFmtId="179" fontId="4" fillId="33" borderId="14" xfId="42" applyFont="1" applyFill="1" applyBorder="1" applyAlignment="1">
      <alignment/>
    </xf>
    <xf numFmtId="179" fontId="3" fillId="33" borderId="16" xfId="42" applyFont="1" applyFill="1" applyBorder="1" applyAlignment="1">
      <alignment/>
    </xf>
    <xf numFmtId="2" fontId="3" fillId="33" borderId="16" xfId="59" applyNumberFormat="1" applyFont="1" applyFill="1" applyBorder="1" applyAlignment="1">
      <alignment/>
      <protection/>
    </xf>
    <xf numFmtId="2" fontId="4" fillId="33" borderId="12" xfId="59" applyNumberFormat="1" applyFont="1" applyFill="1" applyBorder="1" applyAlignment="1">
      <alignment horizontal="center" vertical="top" wrapText="1" readingOrder="1"/>
      <protection/>
    </xf>
    <xf numFmtId="2" fontId="4" fillId="33" borderId="0" xfId="59" applyNumberFormat="1" applyFont="1" applyFill="1" applyBorder="1" applyAlignment="1">
      <alignment horizontal="left" vertical="top"/>
      <protection/>
    </xf>
    <xf numFmtId="179" fontId="4" fillId="33" borderId="14" xfId="42" applyFont="1" applyFill="1" applyBorder="1" applyAlignment="1">
      <alignment/>
    </xf>
    <xf numFmtId="179" fontId="3" fillId="33" borderId="11" xfId="42" applyFont="1" applyFill="1" applyBorder="1" applyAlignment="1">
      <alignment/>
    </xf>
    <xf numFmtId="0" fontId="3" fillId="0" borderId="10" xfId="60" applyFont="1" applyFill="1" applyBorder="1" applyAlignment="1">
      <alignment vertical="top"/>
      <protection/>
    </xf>
    <xf numFmtId="0" fontId="3" fillId="0" borderId="0" xfId="60" applyFont="1" applyFill="1" applyBorder="1" applyAlignment="1">
      <alignment vertical="top"/>
      <protection/>
    </xf>
    <xf numFmtId="2" fontId="4" fillId="33" borderId="0" xfId="59" applyNumberFormat="1" applyFont="1" applyFill="1" applyBorder="1" applyAlignment="1">
      <alignment/>
      <protection/>
    </xf>
    <xf numFmtId="179" fontId="3" fillId="33" borderId="11" xfId="59" applyNumberFormat="1" applyFont="1" applyFill="1" applyBorder="1" applyAlignment="1">
      <alignment/>
      <protection/>
    </xf>
    <xf numFmtId="0" fontId="26" fillId="0" borderId="18" xfId="0" applyFont="1" applyBorder="1" applyAlignment="1">
      <alignment horizontal="left"/>
    </xf>
    <xf numFmtId="179" fontId="4" fillId="33" borderId="0" xfId="42" applyFont="1" applyFill="1" applyBorder="1" applyAlignment="1">
      <alignment/>
    </xf>
    <xf numFmtId="4" fontId="3" fillId="33" borderId="16" xfId="59" applyNumberFormat="1" applyFont="1" applyFill="1" applyBorder="1" applyAlignment="1">
      <alignment horizontal="left"/>
      <protection/>
    </xf>
    <xf numFmtId="0" fontId="3" fillId="0" borderId="11" xfId="59" applyNumberFormat="1" applyFont="1" applyFill="1" applyBorder="1" applyAlignment="1" applyProtection="1">
      <alignment/>
      <protection/>
    </xf>
    <xf numFmtId="0" fontId="3" fillId="33" borderId="11" xfId="59" applyFont="1" applyFill="1" applyBorder="1">
      <alignment/>
      <protection/>
    </xf>
    <xf numFmtId="0" fontId="3" fillId="0" borderId="11" xfId="60" applyFont="1" applyFill="1" applyBorder="1" applyAlignment="1">
      <alignment horizontal="left"/>
      <protection/>
    </xf>
    <xf numFmtId="0" fontId="3" fillId="0" borderId="0" xfId="60" applyFont="1" applyFill="1" applyBorder="1" applyAlignment="1">
      <alignment horizontal="left"/>
      <protection/>
    </xf>
    <xf numFmtId="0" fontId="3" fillId="0" borderId="10" xfId="60" applyFont="1" applyFill="1" applyBorder="1" applyAlignment="1">
      <alignment horizontal="left"/>
      <protection/>
    </xf>
    <xf numFmtId="0" fontId="3" fillId="0" borderId="0" xfId="60" applyFont="1" applyFill="1" applyBorder="1" applyAlignment="1">
      <alignment horizontal="left" vertical="top" readingOrder="1"/>
      <protection/>
    </xf>
    <xf numFmtId="0" fontId="3" fillId="0" borderId="10" xfId="60" applyFont="1" applyFill="1" applyBorder="1" applyAlignment="1">
      <alignment horizontal="left" vertical="top" readingOrder="1"/>
      <protection/>
    </xf>
    <xf numFmtId="0" fontId="45" fillId="0" borderId="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3" fillId="0" borderId="11" xfId="60" applyFont="1" applyFill="1" applyBorder="1" applyAlignment="1">
      <alignment horizontal="left" vertical="top" readingOrder="1"/>
      <protection/>
    </xf>
    <xf numFmtId="0" fontId="3" fillId="0" borderId="0" xfId="60" applyFont="1" applyFill="1" applyBorder="1" applyAlignment="1">
      <alignment horizontal="left" vertical="top" readingOrder="1"/>
      <protection/>
    </xf>
    <xf numFmtId="0" fontId="3" fillId="0" borderId="10" xfId="60" applyFont="1" applyFill="1" applyBorder="1" applyAlignment="1">
      <alignment horizontal="left" vertical="top" readingOrder="1"/>
      <protection/>
    </xf>
    <xf numFmtId="0" fontId="3" fillId="0" borderId="10" xfId="60" applyFont="1" applyFill="1" applyBorder="1" applyAlignment="1">
      <alignment vertical="top" readingOrder="1"/>
      <protection/>
    </xf>
    <xf numFmtId="0" fontId="3" fillId="0" borderId="0" xfId="60" applyFont="1" applyFill="1" applyBorder="1" applyAlignment="1">
      <alignment vertical="top" readingOrder="1"/>
      <protection/>
    </xf>
    <xf numFmtId="0" fontId="3" fillId="0" borderId="11" xfId="60" applyFont="1" applyFill="1" applyBorder="1" applyAlignment="1">
      <alignment vertical="top" readingOrder="1"/>
      <protection/>
    </xf>
    <xf numFmtId="179" fontId="3" fillId="33" borderId="16" xfId="42" applyFont="1" applyFill="1" applyBorder="1" applyAlignment="1">
      <alignment/>
    </xf>
    <xf numFmtId="10" fontId="3" fillId="0" borderId="0" xfId="64" applyNumberFormat="1" applyFont="1" applyFill="1" applyAlignment="1">
      <alignment/>
    </xf>
    <xf numFmtId="179" fontId="3" fillId="33" borderId="11" xfId="59" applyNumberFormat="1" applyFont="1" applyFill="1" applyBorder="1" applyAlignment="1">
      <alignment/>
      <protection/>
    </xf>
    <xf numFmtId="181" fontId="3" fillId="33" borderId="11" xfId="42" applyNumberFormat="1" applyFont="1" applyFill="1" applyBorder="1" applyAlignment="1">
      <alignment/>
    </xf>
    <xf numFmtId="179" fontId="4" fillId="33" borderId="11" xfId="42" applyFont="1" applyFill="1" applyBorder="1" applyAlignment="1">
      <alignment/>
    </xf>
    <xf numFmtId="179" fontId="4" fillId="33" borderId="11" xfId="59" applyNumberFormat="1" applyFont="1" applyFill="1" applyBorder="1" applyAlignment="1">
      <alignment/>
      <protection/>
    </xf>
    <xf numFmtId="179" fontId="3" fillId="33" borderId="11" xfId="42" applyFont="1" applyFill="1" applyBorder="1" applyAlignment="1">
      <alignment/>
    </xf>
    <xf numFmtId="179" fontId="3" fillId="33" borderId="16" xfId="42" applyNumberFormat="1" applyFont="1" applyFill="1" applyBorder="1" applyAlignment="1">
      <alignment/>
    </xf>
    <xf numFmtId="179" fontId="3" fillId="33" borderId="16" xfId="42" applyNumberFormat="1" applyFont="1" applyFill="1" applyBorder="1" applyAlignment="1">
      <alignment/>
    </xf>
    <xf numFmtId="0" fontId="3" fillId="33" borderId="16" xfId="59" applyNumberFormat="1" applyFont="1" applyFill="1" applyBorder="1" applyAlignment="1">
      <alignment horizontal="left"/>
      <protection/>
    </xf>
    <xf numFmtId="0" fontId="26" fillId="0" borderId="18" xfId="0" applyNumberFormat="1" applyFont="1" applyBorder="1" applyAlignment="1">
      <alignment horizontal="left"/>
    </xf>
    <xf numFmtId="4" fontId="26" fillId="0" borderId="18" xfId="0" applyNumberFormat="1" applyFont="1" applyBorder="1" applyAlignment="1">
      <alignment horizontal="left"/>
    </xf>
    <xf numFmtId="4" fontId="3" fillId="33" borderId="16" xfId="59" applyNumberFormat="1" applyFont="1" applyFill="1" applyBorder="1" applyAlignment="1">
      <alignment horizontal="left"/>
      <protection/>
    </xf>
    <xf numFmtId="179" fontId="4" fillId="33" borderId="0" xfId="59" applyNumberFormat="1" applyFont="1" applyFill="1">
      <alignment/>
      <protection/>
    </xf>
    <xf numFmtId="181" fontId="4" fillId="33" borderId="15" xfId="42" applyNumberFormat="1" applyFont="1" applyFill="1" applyBorder="1" applyAlignment="1">
      <alignment/>
    </xf>
    <xf numFmtId="179" fontId="3" fillId="0" borderId="11" xfId="59" applyNumberFormat="1" applyFont="1" applyFill="1" applyBorder="1">
      <alignment/>
      <protection/>
    </xf>
    <xf numFmtId="181" fontId="3" fillId="33" borderId="11" xfId="42" applyNumberFormat="1" applyFont="1" applyFill="1" applyBorder="1" applyAlignment="1">
      <alignment/>
    </xf>
    <xf numFmtId="0" fontId="4" fillId="0" borderId="0" xfId="59" applyFont="1" applyFill="1">
      <alignment/>
      <protection/>
    </xf>
    <xf numFmtId="179" fontId="4" fillId="0" borderId="0" xfId="59" applyNumberFormat="1" applyFont="1" applyFill="1">
      <alignment/>
      <protection/>
    </xf>
    <xf numFmtId="0" fontId="26" fillId="0" borderId="16" xfId="0" applyFont="1" applyFill="1" applyBorder="1" applyAlignment="1">
      <alignment horizontal="left"/>
    </xf>
    <xf numFmtId="0" fontId="3" fillId="33" borderId="0" xfId="59" applyFont="1" applyFill="1" applyBorder="1">
      <alignment/>
      <protection/>
    </xf>
    <xf numFmtId="4" fontId="3" fillId="33" borderId="11" xfId="59" applyNumberFormat="1" applyFont="1" applyFill="1" applyBorder="1" applyAlignment="1">
      <alignment horizontal="left" indent="3"/>
      <protection/>
    </xf>
    <xf numFmtId="0" fontId="46" fillId="0" borderId="11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79" fontId="4" fillId="33" borderId="21" xfId="59" applyNumberFormat="1" applyFont="1" applyFill="1" applyBorder="1">
      <alignment/>
      <protection/>
    </xf>
    <xf numFmtId="0" fontId="4" fillId="33" borderId="16" xfId="59" applyFont="1" applyFill="1" applyBorder="1" applyAlignment="1">
      <alignment horizontal="left"/>
      <protection/>
    </xf>
    <xf numFmtId="0" fontId="4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179" fontId="3" fillId="33" borderId="11" xfId="42" applyFont="1" applyFill="1" applyBorder="1" applyAlignment="1">
      <alignment horizontal="left" indent="3"/>
    </xf>
    <xf numFmtId="181" fontId="4" fillId="33" borderId="0" xfId="59" applyNumberFormat="1" applyFont="1" applyFill="1">
      <alignment/>
      <protection/>
    </xf>
    <xf numFmtId="179" fontId="3" fillId="33" borderId="0" xfId="42" applyFont="1" applyFill="1" applyAlignment="1">
      <alignment/>
    </xf>
    <xf numFmtId="0" fontId="3" fillId="0" borderId="0" xfId="59" applyFont="1" applyFill="1" applyAlignment="1">
      <alignment horizontal="left"/>
      <protection/>
    </xf>
    <xf numFmtId="179" fontId="4" fillId="0" borderId="0" xfId="59" applyNumberFormat="1" applyFont="1" applyFill="1" applyBorder="1" applyAlignment="1">
      <alignment/>
      <protection/>
    </xf>
    <xf numFmtId="179" fontId="4" fillId="0" borderId="0" xfId="59" applyNumberFormat="1" applyFont="1" applyFill="1" applyBorder="1">
      <alignment/>
      <protection/>
    </xf>
    <xf numFmtId="179" fontId="3" fillId="0" borderId="11" xfId="42" applyFont="1" applyFill="1" applyBorder="1" applyAlignment="1">
      <alignment horizontal="center"/>
    </xf>
    <xf numFmtId="0" fontId="43" fillId="0" borderId="11" xfId="59" applyFont="1" applyFill="1" applyBorder="1" applyAlignment="1">
      <alignment horizontal="left" vertical="top" readingOrder="1"/>
      <protection/>
    </xf>
    <xf numFmtId="0" fontId="26" fillId="0" borderId="0" xfId="0" applyFont="1" applyFill="1" applyAlignment="1">
      <alignment/>
    </xf>
    <xf numFmtId="0" fontId="3" fillId="0" borderId="16" xfId="59" applyFont="1" applyFill="1" applyBorder="1" applyAlignment="1">
      <alignment horizontal="left"/>
      <protection/>
    </xf>
    <xf numFmtId="180" fontId="3" fillId="0" borderId="0" xfId="61" applyNumberFormat="1" applyFont="1" applyFill="1">
      <alignment/>
      <protection/>
    </xf>
    <xf numFmtId="180" fontId="26" fillId="0" borderId="0" xfId="0" applyNumberFormat="1" applyFont="1" applyAlignment="1">
      <alignment/>
    </xf>
    <xf numFmtId="179" fontId="3" fillId="0" borderId="0" xfId="0" applyNumberFormat="1" applyFont="1" applyFill="1" applyBorder="1" applyAlignment="1">
      <alignment/>
    </xf>
    <xf numFmtId="0" fontId="3" fillId="0" borderId="11" xfId="60" applyFont="1" applyFill="1" applyBorder="1" applyAlignment="1">
      <alignment horizontal="left" vertical="top" readingOrder="1"/>
      <protection/>
    </xf>
    <xf numFmtId="0" fontId="3" fillId="0" borderId="0" xfId="60" applyFont="1" applyFill="1" applyBorder="1" applyAlignment="1">
      <alignment horizontal="left" vertical="top" readingOrder="1"/>
      <protection/>
    </xf>
    <xf numFmtId="0" fontId="3" fillId="0" borderId="10" xfId="60" applyFont="1" applyFill="1" applyBorder="1" applyAlignment="1">
      <alignment horizontal="left" vertical="top" readingOrder="1"/>
      <protection/>
    </xf>
    <xf numFmtId="0" fontId="3" fillId="0" borderId="0" xfId="0" applyFont="1" applyFill="1" applyBorder="1" applyAlignment="1">
      <alignment horizontal="left" vertical="top" readingOrder="1"/>
    </xf>
    <xf numFmtId="180" fontId="3" fillId="33" borderId="0" xfId="59" applyNumberFormat="1" applyFont="1" applyFill="1">
      <alignment/>
      <protection/>
    </xf>
    <xf numFmtId="180" fontId="26" fillId="0" borderId="0" xfId="0" applyNumberFormat="1" applyFont="1" applyFill="1" applyAlignment="1">
      <alignment/>
    </xf>
    <xf numFmtId="180" fontId="3" fillId="0" borderId="0" xfId="42" applyNumberFormat="1" applyFont="1" applyFill="1" applyAlignment="1">
      <alignment/>
    </xf>
    <xf numFmtId="4" fontId="3" fillId="33" borderId="11" xfId="59" applyNumberFormat="1" applyFont="1" applyFill="1" applyBorder="1" applyAlignment="1" quotePrefix="1">
      <alignment horizontal="right" vertical="top" wrapText="1" readingOrder="1"/>
      <protection/>
    </xf>
    <xf numFmtId="0" fontId="47" fillId="0" borderId="0" xfId="0" applyFont="1" applyAlignment="1">
      <alignment/>
    </xf>
    <xf numFmtId="0" fontId="3" fillId="0" borderId="11" xfId="60" applyFont="1" applyFill="1" applyBorder="1" applyAlignment="1">
      <alignment horizontal="left" vertical="top" readingOrder="1"/>
      <protection/>
    </xf>
    <xf numFmtId="0" fontId="3" fillId="0" borderId="0" xfId="60" applyFont="1" applyFill="1" applyBorder="1" applyAlignment="1">
      <alignment horizontal="left" vertical="top" readingOrder="1"/>
      <protection/>
    </xf>
    <xf numFmtId="0" fontId="3" fillId="0" borderId="10" xfId="60" applyFont="1" applyFill="1" applyBorder="1" applyAlignment="1">
      <alignment horizontal="left" vertical="top" readingOrder="1"/>
      <protection/>
    </xf>
    <xf numFmtId="0" fontId="3" fillId="0" borderId="0" xfId="0" applyFont="1" applyFill="1" applyBorder="1" applyAlignment="1">
      <alignment horizontal="left" vertical="top" readingOrder="1"/>
    </xf>
    <xf numFmtId="0" fontId="3" fillId="0" borderId="11" xfId="0" applyFont="1" applyFill="1" applyBorder="1" applyAlignment="1">
      <alignment horizontal="left" vertical="top" readingOrder="1"/>
    </xf>
    <xf numFmtId="0" fontId="3" fillId="0" borderId="0" xfId="0" applyFont="1" applyFill="1" applyBorder="1" applyAlignment="1">
      <alignment horizontal="left" vertical="top" readingOrder="1"/>
    </xf>
    <xf numFmtId="0" fontId="3" fillId="0" borderId="16" xfId="59" applyFont="1" applyFill="1" applyBorder="1">
      <alignment/>
      <protection/>
    </xf>
    <xf numFmtId="0" fontId="3" fillId="0" borderId="0" xfId="59" applyFont="1" applyFill="1" applyBorder="1">
      <alignment/>
      <protection/>
    </xf>
    <xf numFmtId="179" fontId="4" fillId="33" borderId="12" xfId="59" applyNumberFormat="1" applyFont="1" applyFill="1" applyBorder="1" applyAlignment="1">
      <alignment/>
      <protection/>
    </xf>
    <xf numFmtId="179" fontId="4" fillId="0" borderId="11" xfId="59" applyNumberFormat="1" applyFont="1" applyFill="1" applyBorder="1">
      <alignment/>
      <protection/>
    </xf>
    <xf numFmtId="0" fontId="26" fillId="0" borderId="10" xfId="0" applyFont="1" applyBorder="1" applyAlignment="1">
      <alignment horizontal="left"/>
    </xf>
    <xf numFmtId="179" fontId="4" fillId="33" borderId="12" xfId="42" applyFont="1" applyFill="1" applyBorder="1" applyAlignment="1">
      <alignment/>
    </xf>
    <xf numFmtId="180" fontId="3" fillId="0" borderId="14" xfId="0" applyNumberFormat="1" applyFont="1" applyFill="1" applyBorder="1" applyAlignment="1">
      <alignment horizontal="center" vertical="top" readingOrder="1"/>
    </xf>
    <xf numFmtId="180" fontId="3" fillId="0" borderId="22" xfId="0" applyNumberFormat="1" applyFont="1" applyFill="1" applyBorder="1" applyAlignment="1">
      <alignment horizontal="center" vertical="top" readingOrder="1"/>
    </xf>
    <xf numFmtId="180" fontId="3" fillId="0" borderId="23" xfId="0" applyNumberFormat="1" applyFont="1" applyFill="1" applyBorder="1" applyAlignment="1">
      <alignment horizontal="center" vertical="top" readingOrder="1"/>
    </xf>
    <xf numFmtId="0" fontId="3" fillId="0" borderId="11" xfId="60" applyFont="1" applyFill="1" applyBorder="1" applyAlignment="1">
      <alignment horizontal="left"/>
      <protection/>
    </xf>
    <xf numFmtId="0" fontId="3" fillId="0" borderId="0" xfId="60" applyFont="1" applyFill="1" applyBorder="1" applyAlignment="1">
      <alignment horizontal="left"/>
      <protection/>
    </xf>
    <xf numFmtId="0" fontId="3" fillId="0" borderId="10" xfId="60" applyFont="1" applyFill="1" applyBorder="1" applyAlignment="1">
      <alignment horizontal="left"/>
      <protection/>
    </xf>
    <xf numFmtId="0" fontId="3" fillId="0" borderId="11" xfId="60" applyFont="1" applyFill="1" applyBorder="1" applyAlignment="1">
      <alignment horizontal="left" wrapText="1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60" applyFont="1" applyFill="1" applyBorder="1" applyAlignment="1">
      <alignment horizontal="left" vertical="top" readingOrder="1"/>
      <protection/>
    </xf>
    <xf numFmtId="0" fontId="3" fillId="0" borderId="0" xfId="60" applyFont="1" applyFill="1" applyBorder="1" applyAlignment="1">
      <alignment horizontal="left" vertical="top" readingOrder="1"/>
      <protection/>
    </xf>
    <xf numFmtId="0" fontId="3" fillId="0" borderId="10" xfId="60" applyFont="1" applyFill="1" applyBorder="1" applyAlignment="1">
      <alignment horizontal="left" vertical="top" readingOrder="1"/>
      <protection/>
    </xf>
    <xf numFmtId="15" fontId="4" fillId="0" borderId="14" xfId="0" applyNumberFormat="1" applyFont="1" applyFill="1" applyBorder="1" applyAlignment="1" quotePrefix="1">
      <alignment horizontal="center" vertical="top" readingOrder="1"/>
    </xf>
    <xf numFmtId="0" fontId="4" fillId="0" borderId="22" xfId="0" applyFont="1" applyFill="1" applyBorder="1" applyAlignment="1">
      <alignment horizontal="center" vertical="top" readingOrder="1"/>
    </xf>
    <xf numFmtId="0" fontId="43" fillId="0" borderId="14" xfId="0" applyFont="1" applyBorder="1" applyAlignment="1">
      <alignment horizontal="center" vertical="top" readingOrder="1"/>
    </xf>
    <xf numFmtId="0" fontId="43" fillId="0" borderId="23" xfId="0" applyFont="1" applyBorder="1" applyAlignment="1">
      <alignment horizontal="center" vertical="top" readingOrder="1"/>
    </xf>
    <xf numFmtId="0" fontId="43" fillId="0" borderId="22" xfId="0" applyFont="1" applyBorder="1" applyAlignment="1">
      <alignment horizontal="center" vertical="top" readingOrder="1"/>
    </xf>
    <xf numFmtId="0" fontId="3" fillId="0" borderId="11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left" vertical="top" wrapText="1" readingOrder="1"/>
    </xf>
    <xf numFmtId="0" fontId="3" fillId="0" borderId="10" xfId="0" applyFont="1" applyFill="1" applyBorder="1" applyAlignment="1">
      <alignment horizontal="left" vertical="top" wrapText="1" readingOrder="1"/>
    </xf>
    <xf numFmtId="0" fontId="3" fillId="0" borderId="24" xfId="60" applyFont="1" applyFill="1" applyBorder="1" applyAlignment="1">
      <alignment horizontal="left" vertical="top" readingOrder="1"/>
      <protection/>
    </xf>
    <xf numFmtId="0" fontId="3" fillId="0" borderId="21" xfId="60" applyFont="1" applyFill="1" applyBorder="1" applyAlignment="1">
      <alignment horizontal="left" vertical="top" readingOrder="1"/>
      <protection/>
    </xf>
    <xf numFmtId="0" fontId="3" fillId="0" borderId="25" xfId="60" applyFont="1" applyFill="1" applyBorder="1" applyAlignment="1">
      <alignment horizontal="left" vertical="top" readingOrder="1"/>
      <protection/>
    </xf>
    <xf numFmtId="180" fontId="3" fillId="0" borderId="14" xfId="0" applyNumberFormat="1" applyFont="1" applyFill="1" applyBorder="1" applyAlignment="1">
      <alignment horizontal="center" vertical="top"/>
    </xf>
    <xf numFmtId="180" fontId="3" fillId="0" borderId="23" xfId="0" applyNumberFormat="1" applyFont="1" applyFill="1" applyBorder="1" applyAlignment="1">
      <alignment horizontal="center" vertical="top"/>
    </xf>
    <xf numFmtId="180" fontId="3" fillId="0" borderId="22" xfId="0" applyNumberFormat="1" applyFont="1" applyFill="1" applyBorder="1" applyAlignment="1">
      <alignment horizontal="center" vertical="top"/>
    </xf>
    <xf numFmtId="0" fontId="4" fillId="33" borderId="11" xfId="59" applyFont="1" applyFill="1" applyBorder="1" applyAlignment="1">
      <alignment horizontal="left" vertical="top" wrapText="1" readingOrder="1"/>
      <protection/>
    </xf>
    <xf numFmtId="0" fontId="4" fillId="33" borderId="0" xfId="59" applyFont="1" applyFill="1" applyBorder="1" applyAlignment="1">
      <alignment horizontal="left" vertical="top" wrapText="1" readingOrder="1"/>
      <protection/>
    </xf>
    <xf numFmtId="0" fontId="4" fillId="33" borderId="10" xfId="59" applyFont="1" applyFill="1" applyBorder="1" applyAlignment="1">
      <alignment horizontal="left" vertical="top" wrapText="1" readingOrder="1"/>
      <protection/>
    </xf>
    <xf numFmtId="0" fontId="45" fillId="0" borderId="11" xfId="0" applyFont="1" applyBorder="1" applyAlignment="1">
      <alignment horizontal="left" vertical="top" wrapText="1" readingOrder="1"/>
    </xf>
    <xf numFmtId="0" fontId="45" fillId="0" borderId="0" xfId="0" applyFont="1" applyBorder="1" applyAlignment="1">
      <alignment horizontal="left" vertical="top" wrapText="1" readingOrder="1"/>
    </xf>
    <xf numFmtId="0" fontId="45" fillId="0" borderId="10" xfId="0" applyFont="1" applyBorder="1" applyAlignment="1">
      <alignment horizontal="left" vertical="top" wrapText="1" readingOrder="1"/>
    </xf>
    <xf numFmtId="0" fontId="4" fillId="0" borderId="14" xfId="0" applyFont="1" applyFill="1" applyBorder="1" applyAlignment="1" quotePrefix="1">
      <alignment horizontal="center" vertical="top" wrapText="1" readingOrder="1"/>
    </xf>
    <xf numFmtId="0" fontId="4" fillId="0" borderId="22" xfId="0" applyFont="1" applyFill="1" applyBorder="1" applyAlignment="1">
      <alignment horizontal="center" vertical="top" wrapText="1" readingOrder="1"/>
    </xf>
    <xf numFmtId="0" fontId="43" fillId="0" borderId="14" xfId="0" applyFont="1" applyBorder="1" applyAlignment="1">
      <alignment horizontal="center" vertical="top"/>
    </xf>
    <xf numFmtId="0" fontId="43" fillId="0" borderId="23" xfId="0" applyFont="1" applyBorder="1" applyAlignment="1">
      <alignment horizontal="center" vertical="top"/>
    </xf>
    <xf numFmtId="0" fontId="43" fillId="0" borderId="22" xfId="0" applyFont="1" applyBorder="1" applyAlignment="1">
      <alignment horizontal="center" vertical="top"/>
    </xf>
    <xf numFmtId="180" fontId="26" fillId="0" borderId="14" xfId="0" applyNumberFormat="1" applyFont="1" applyBorder="1" applyAlignment="1">
      <alignment horizontal="center"/>
    </xf>
    <xf numFmtId="180" fontId="26" fillId="0" borderId="23" xfId="0" applyNumberFormat="1" applyFont="1" applyBorder="1" applyAlignment="1">
      <alignment horizontal="center"/>
    </xf>
    <xf numFmtId="180" fontId="26" fillId="0" borderId="22" xfId="0" applyNumberFormat="1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_PORTFOLIOS AS ON 30 Sep 2011" xfId="61"/>
    <cellStyle name="Note" xfId="62"/>
    <cellStyle name="Output" xfId="63"/>
    <cellStyle name="Percent" xfId="64"/>
    <cellStyle name="Style 1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view="pageBreakPreview" zoomScale="80" zoomScaleNormal="85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53.421875" style="5" customWidth="1"/>
    <col min="2" max="2" width="18.28125" style="5" customWidth="1"/>
    <col min="3" max="3" width="15.28125" style="5" customWidth="1"/>
    <col min="4" max="4" width="15.140625" style="5" customWidth="1"/>
    <col min="5" max="5" width="9.8515625" style="4" bestFit="1" customWidth="1"/>
    <col min="6" max="6" width="17.7109375" style="3" customWidth="1"/>
    <col min="7" max="7" width="40.7109375" style="1" bestFit="1" customWidth="1"/>
    <col min="8" max="8" width="10.57421875" style="1" bestFit="1" customWidth="1"/>
    <col min="9" max="13" width="9.140625" style="1" customWidth="1"/>
    <col min="14" max="15" width="9.140625" style="2" customWidth="1"/>
    <col min="16" max="16384" width="9.140625" style="1" customWidth="1"/>
  </cols>
  <sheetData>
    <row r="1" spans="1:6" ht="15">
      <c r="A1" s="52" t="s">
        <v>30</v>
      </c>
      <c r="B1" s="62"/>
      <c r="C1" s="61"/>
      <c r="D1" s="60"/>
      <c r="E1" s="59"/>
      <c r="F1" s="58"/>
    </row>
    <row r="2" spans="1:6" ht="15">
      <c r="A2" s="52" t="s">
        <v>140</v>
      </c>
      <c r="B2" s="62"/>
      <c r="C2" s="135"/>
      <c r="D2" s="62"/>
      <c r="E2" s="172"/>
      <c r="F2" s="134"/>
    </row>
    <row r="3" spans="1:6" ht="15">
      <c r="A3" s="52" t="s">
        <v>170</v>
      </c>
      <c r="B3" s="50"/>
      <c r="C3" s="51"/>
      <c r="D3" s="50"/>
      <c r="E3" s="49"/>
      <c r="F3" s="48"/>
    </row>
    <row r="4" spans="1:6" ht="15">
      <c r="A4" s="52"/>
      <c r="B4" s="50"/>
      <c r="C4" s="51"/>
      <c r="D4" s="50"/>
      <c r="E4" s="49"/>
      <c r="F4" s="48"/>
    </row>
    <row r="5" spans="1:6" ht="34.5" customHeight="1">
      <c r="A5" s="133" t="s">
        <v>29</v>
      </c>
      <c r="B5" s="133" t="s">
        <v>28</v>
      </c>
      <c r="C5" s="132" t="s">
        <v>27</v>
      </c>
      <c r="D5" s="45" t="s">
        <v>26</v>
      </c>
      <c r="E5" s="171" t="s">
        <v>25</v>
      </c>
      <c r="F5" s="130" t="s">
        <v>24</v>
      </c>
    </row>
    <row r="6" spans="1:6" ht="15">
      <c r="A6" s="122" t="s">
        <v>23</v>
      </c>
      <c r="B6" s="23"/>
      <c r="C6" s="152"/>
      <c r="D6" s="79"/>
      <c r="E6" s="170"/>
      <c r="F6" s="72"/>
    </row>
    <row r="7" spans="1:6" ht="15">
      <c r="A7" s="122" t="s">
        <v>22</v>
      </c>
      <c r="B7" s="23"/>
      <c r="C7" s="152"/>
      <c r="D7" s="79"/>
      <c r="E7" s="170"/>
      <c r="F7" s="72"/>
    </row>
    <row r="8" spans="1:6" ht="15">
      <c r="A8" s="122" t="s">
        <v>21</v>
      </c>
      <c r="B8" s="23"/>
      <c r="C8" s="80"/>
      <c r="D8" s="79"/>
      <c r="E8" s="169"/>
      <c r="F8" s="72"/>
    </row>
    <row r="9" spans="1:9" ht="15">
      <c r="A9" s="23" t="s">
        <v>20</v>
      </c>
      <c r="B9" s="23" t="s">
        <v>14</v>
      </c>
      <c r="C9" s="80">
        <v>8</v>
      </c>
      <c r="D9" s="79">
        <v>80.03</v>
      </c>
      <c r="E9" s="169">
        <v>0.72</v>
      </c>
      <c r="F9" s="81" t="s">
        <v>74</v>
      </c>
      <c r="G9" s="198"/>
      <c r="H9" s="112"/>
      <c r="I9" s="112"/>
    </row>
    <row r="10" spans="1:6" ht="15">
      <c r="A10" s="122" t="s">
        <v>13</v>
      </c>
      <c r="B10" s="122"/>
      <c r="C10" s="154"/>
      <c r="D10" s="120">
        <f>SUM(D9:D9)</f>
        <v>80.03</v>
      </c>
      <c r="E10" s="120">
        <f>SUM(E9:E9)</f>
        <v>0.72</v>
      </c>
      <c r="F10" s="81"/>
    </row>
    <row r="11" spans="1:6" ht="15">
      <c r="A11" s="122" t="s">
        <v>36</v>
      </c>
      <c r="B11" s="122"/>
      <c r="C11" s="154"/>
      <c r="D11" s="202"/>
      <c r="E11" s="201"/>
      <c r="F11" s="81"/>
    </row>
    <row r="12" spans="1:6" ht="15">
      <c r="A12" s="122" t="s">
        <v>21</v>
      </c>
      <c r="B12" s="122"/>
      <c r="C12" s="154"/>
      <c r="D12" s="202"/>
      <c r="E12" s="201"/>
      <c r="F12" s="81"/>
    </row>
    <row r="13" spans="1:9" ht="15">
      <c r="A13" s="23" t="s">
        <v>81</v>
      </c>
      <c r="B13" s="23" t="s">
        <v>19</v>
      </c>
      <c r="C13" s="80">
        <v>47</v>
      </c>
      <c r="D13" s="79">
        <v>469.04</v>
      </c>
      <c r="E13" s="169">
        <v>4.24</v>
      </c>
      <c r="F13" s="81" t="s">
        <v>85</v>
      </c>
      <c r="G13" s="198"/>
      <c r="H13" s="112"/>
      <c r="I13" s="112"/>
    </row>
    <row r="14" spans="1:6" ht="15">
      <c r="A14" s="122" t="s">
        <v>13</v>
      </c>
      <c r="B14" s="122"/>
      <c r="C14" s="154"/>
      <c r="D14" s="120">
        <f>SUM(D13:D13)</f>
        <v>469.04</v>
      </c>
      <c r="E14" s="173">
        <f>SUM(E13:E13)</f>
        <v>4.24</v>
      </c>
      <c r="F14" s="81"/>
    </row>
    <row r="15" spans="1:6" ht="15" hidden="1">
      <c r="A15" s="122" t="s">
        <v>84</v>
      </c>
      <c r="B15" s="122"/>
      <c r="C15" s="154"/>
      <c r="D15" s="202"/>
      <c r="E15" s="201"/>
      <c r="F15" s="81"/>
    </row>
    <row r="16" spans="1:10" ht="15" hidden="1">
      <c r="A16" s="183"/>
      <c r="B16" s="183"/>
      <c r="C16" s="200"/>
      <c r="D16" s="199"/>
      <c r="E16" s="197"/>
      <c r="F16" s="179"/>
      <c r="G16" s="198"/>
      <c r="H16" s="112"/>
      <c r="I16" s="112"/>
      <c r="J16" s="42"/>
    </row>
    <row r="17" spans="1:6" ht="15" hidden="1">
      <c r="A17" s="122" t="s">
        <v>13</v>
      </c>
      <c r="B17" s="122"/>
      <c r="C17" s="154"/>
      <c r="D17" s="120">
        <f>SUM(D16:D16)</f>
        <v>0</v>
      </c>
      <c r="E17" s="173">
        <f>SUM(E16:E16)</f>
        <v>0</v>
      </c>
      <c r="F17" s="81"/>
    </row>
    <row r="18" spans="1:6" ht="15">
      <c r="A18" s="37" t="s">
        <v>62</v>
      </c>
      <c r="B18" s="122"/>
      <c r="C18" s="154"/>
      <c r="D18" s="202"/>
      <c r="E18" s="202"/>
      <c r="F18" s="72"/>
    </row>
    <row r="19" spans="1:6" ht="15">
      <c r="A19" s="37" t="s">
        <v>61</v>
      </c>
      <c r="B19" s="122"/>
      <c r="C19" s="154"/>
      <c r="D19" s="202"/>
      <c r="E19" s="202"/>
      <c r="F19" s="72"/>
    </row>
    <row r="20" spans="1:6" ht="15">
      <c r="A20" s="23" t="s">
        <v>52</v>
      </c>
      <c r="B20" s="23" t="s">
        <v>57</v>
      </c>
      <c r="C20" s="80">
        <v>1300</v>
      </c>
      <c r="D20" s="79">
        <v>1299.1</v>
      </c>
      <c r="E20" s="79">
        <v>11.74</v>
      </c>
      <c r="F20" s="81" t="s">
        <v>160</v>
      </c>
    </row>
    <row r="21" spans="1:6" ht="15">
      <c r="A21" s="122" t="s">
        <v>13</v>
      </c>
      <c r="B21" s="122"/>
      <c r="C21" s="154"/>
      <c r="D21" s="120">
        <f>SUM(D20:D20)</f>
        <v>1299.1</v>
      </c>
      <c r="E21" s="120">
        <f>SUM(E20:E20)</f>
        <v>11.74</v>
      </c>
      <c r="F21" s="72"/>
    </row>
    <row r="22" spans="1:6" ht="15">
      <c r="A22" s="122" t="s">
        <v>161</v>
      </c>
      <c r="B22" s="122"/>
      <c r="C22" s="154"/>
      <c r="D22" s="202"/>
      <c r="E22" s="202"/>
      <c r="F22" s="72"/>
    </row>
    <row r="23" spans="1:6" ht="15">
      <c r="A23" s="23" t="s">
        <v>179</v>
      </c>
      <c r="B23" s="23" t="s">
        <v>163</v>
      </c>
      <c r="C23" s="80">
        <v>5500000</v>
      </c>
      <c r="D23" s="79">
        <v>5493.77</v>
      </c>
      <c r="E23" s="79">
        <v>49.65</v>
      </c>
      <c r="F23" s="72" t="s">
        <v>181</v>
      </c>
    </row>
    <row r="24" spans="1:6" ht="15">
      <c r="A24" s="23" t="s">
        <v>162</v>
      </c>
      <c r="B24" s="23" t="s">
        <v>163</v>
      </c>
      <c r="C24" s="80">
        <v>1000000</v>
      </c>
      <c r="D24" s="79">
        <v>1000</v>
      </c>
      <c r="E24" s="79">
        <v>9.04</v>
      </c>
      <c r="F24" s="72" t="s">
        <v>164</v>
      </c>
    </row>
    <row r="25" spans="1:6" ht="15">
      <c r="A25" s="23" t="s">
        <v>180</v>
      </c>
      <c r="B25" s="23" t="s">
        <v>163</v>
      </c>
      <c r="C25" s="80">
        <v>950000</v>
      </c>
      <c r="D25" s="79">
        <v>948.91</v>
      </c>
      <c r="E25" s="79">
        <v>8.58</v>
      </c>
      <c r="F25" s="72" t="s">
        <v>182</v>
      </c>
    </row>
    <row r="26" spans="1:6" ht="15">
      <c r="A26" s="122" t="s">
        <v>13</v>
      </c>
      <c r="B26" s="122"/>
      <c r="C26" s="154"/>
      <c r="D26" s="120">
        <f>SUM(D23:D25)</f>
        <v>7442.68</v>
      </c>
      <c r="E26" s="120">
        <f>SUM(E23:E25)</f>
        <v>67.27</v>
      </c>
      <c r="F26" s="72"/>
    </row>
    <row r="27" spans="1:6" ht="15">
      <c r="A27" s="122" t="s">
        <v>12</v>
      </c>
      <c r="B27" s="23"/>
      <c r="C27" s="80"/>
      <c r="D27" s="79"/>
      <c r="E27" s="169"/>
      <c r="F27" s="72"/>
    </row>
    <row r="28" spans="1:7" ht="15">
      <c r="A28" s="122" t="s">
        <v>130</v>
      </c>
      <c r="B28" s="23"/>
      <c r="C28" s="152"/>
      <c r="D28" s="246">
        <v>1766.84</v>
      </c>
      <c r="E28" s="197">
        <v>15.97</v>
      </c>
      <c r="F28" s="72"/>
      <c r="G28" s="71"/>
    </row>
    <row r="29" spans="1:7" ht="15">
      <c r="A29" s="122" t="s">
        <v>10</v>
      </c>
      <c r="B29" s="23"/>
      <c r="C29" s="152"/>
      <c r="D29" s="79">
        <v>6.59</v>
      </c>
      <c r="E29" s="197">
        <v>0.06</v>
      </c>
      <c r="F29" s="72"/>
      <c r="G29" s="71"/>
    </row>
    <row r="30" spans="1:10" ht="15">
      <c r="A30" s="149" t="s">
        <v>9</v>
      </c>
      <c r="B30" s="149"/>
      <c r="C30" s="148"/>
      <c r="D30" s="168">
        <f>+D10+D14+D17+D29+D28+D21+D26</f>
        <v>11064.28</v>
      </c>
      <c r="E30" s="168">
        <f>+E10+E14+E17+E29+E28+E21+E26</f>
        <v>100</v>
      </c>
      <c r="F30" s="161"/>
      <c r="G30" s="71"/>
      <c r="I30" s="25"/>
      <c r="J30" s="24"/>
    </row>
    <row r="31" spans="1:7" ht="15">
      <c r="A31" s="23" t="s">
        <v>8</v>
      </c>
      <c r="B31" s="22"/>
      <c r="C31" s="21"/>
      <c r="D31" s="20"/>
      <c r="E31" s="19"/>
      <c r="F31" s="18"/>
      <c r="G31" s="71"/>
    </row>
    <row r="32" spans="1:6" ht="15">
      <c r="A32" s="263" t="s">
        <v>7</v>
      </c>
      <c r="B32" s="264"/>
      <c r="C32" s="264"/>
      <c r="D32" s="264"/>
      <c r="E32" s="264"/>
      <c r="F32" s="265"/>
    </row>
    <row r="33" spans="1:6" ht="15">
      <c r="A33" s="17" t="s">
        <v>6</v>
      </c>
      <c r="B33" s="187"/>
      <c r="C33" s="16"/>
      <c r="D33" s="16"/>
      <c r="E33" s="7"/>
      <c r="F33" s="188"/>
    </row>
    <row r="34" spans="1:6" ht="15" customHeight="1">
      <c r="A34" s="266" t="s">
        <v>171</v>
      </c>
      <c r="B34" s="267"/>
      <c r="C34" s="267"/>
      <c r="D34" s="267"/>
      <c r="E34" s="267"/>
      <c r="F34" s="268"/>
    </row>
    <row r="35" spans="1:6" ht="15">
      <c r="A35" s="269"/>
      <c r="B35" s="267"/>
      <c r="C35" s="267"/>
      <c r="D35" s="267"/>
      <c r="E35" s="267"/>
      <c r="F35" s="268"/>
    </row>
    <row r="36" spans="1:6" ht="15">
      <c r="A36" s="270" t="s">
        <v>5</v>
      </c>
      <c r="B36" s="271"/>
      <c r="C36" s="271"/>
      <c r="D36" s="271"/>
      <c r="E36" s="271"/>
      <c r="F36" s="272"/>
    </row>
    <row r="37" spans="1:6" ht="15" customHeight="1">
      <c r="A37" s="15" t="s">
        <v>4</v>
      </c>
      <c r="B37" s="273" t="s">
        <v>169</v>
      </c>
      <c r="C37" s="274"/>
      <c r="D37" s="275" t="s">
        <v>178</v>
      </c>
      <c r="E37" s="276"/>
      <c r="F37" s="277"/>
    </row>
    <row r="38" spans="1:8" ht="15">
      <c r="A38" s="13" t="s">
        <v>184</v>
      </c>
      <c r="B38" s="260">
        <v>11.9456</v>
      </c>
      <c r="C38" s="261"/>
      <c r="D38" s="260">
        <v>12.0093</v>
      </c>
      <c r="E38" s="262"/>
      <c r="F38" s="261"/>
      <c r="H38" s="236"/>
    </row>
    <row r="39" spans="1:8" ht="15">
      <c r="A39" s="13" t="s">
        <v>183</v>
      </c>
      <c r="B39" s="260">
        <v>12.8196</v>
      </c>
      <c r="C39" s="261"/>
      <c r="D39" s="260">
        <v>12.8879</v>
      </c>
      <c r="E39" s="262"/>
      <c r="F39" s="261"/>
      <c r="H39" s="236"/>
    </row>
    <row r="40" spans="1:8" ht="15">
      <c r="A40" s="13" t="s">
        <v>1</v>
      </c>
      <c r="B40" s="260">
        <v>12.0712</v>
      </c>
      <c r="C40" s="261"/>
      <c r="D40" s="260">
        <v>12.141</v>
      </c>
      <c r="E40" s="262"/>
      <c r="F40" s="261"/>
      <c r="H40" s="236"/>
    </row>
    <row r="41" spans="1:8" ht="15">
      <c r="A41" s="13" t="s">
        <v>0</v>
      </c>
      <c r="B41" s="260">
        <v>13.0046</v>
      </c>
      <c r="C41" s="261"/>
      <c r="D41" s="260">
        <v>13.0798</v>
      </c>
      <c r="E41" s="262"/>
      <c r="F41" s="261"/>
      <c r="H41" s="236"/>
    </row>
    <row r="42" spans="1:6" ht="15">
      <c r="A42" s="281" t="s">
        <v>172</v>
      </c>
      <c r="B42" s="282"/>
      <c r="C42" s="282"/>
      <c r="D42" s="282"/>
      <c r="E42" s="282"/>
      <c r="F42" s="283"/>
    </row>
    <row r="43" spans="1:6" ht="33.75" customHeight="1">
      <c r="A43" s="278" t="s">
        <v>173</v>
      </c>
      <c r="B43" s="279"/>
      <c r="C43" s="279"/>
      <c r="D43" s="279"/>
      <c r="E43" s="279"/>
      <c r="F43" s="280"/>
    </row>
    <row r="44" spans="1:6" ht="15">
      <c r="A44" s="12" t="s">
        <v>174</v>
      </c>
      <c r="B44" s="176"/>
      <c r="C44" s="176"/>
      <c r="D44" s="176"/>
      <c r="E44" s="176"/>
      <c r="F44" s="175"/>
    </row>
    <row r="45" spans="1:6" ht="15">
      <c r="A45" s="196" t="s">
        <v>175</v>
      </c>
      <c r="B45" s="195"/>
      <c r="C45" s="195"/>
      <c r="D45" s="195"/>
      <c r="E45" s="195"/>
      <c r="F45" s="194"/>
    </row>
    <row r="46" spans="1:6" ht="15">
      <c r="A46" s="167" t="s">
        <v>189</v>
      </c>
      <c r="B46" s="166"/>
      <c r="C46" s="166"/>
      <c r="D46" s="166"/>
      <c r="E46" s="165"/>
      <c r="F46" s="155"/>
    </row>
    <row r="47" spans="1:6" ht="15">
      <c r="A47" s="12" t="s">
        <v>176</v>
      </c>
      <c r="B47" s="251"/>
      <c r="C47" s="251"/>
      <c r="D47" s="251"/>
      <c r="E47" s="165"/>
      <c r="F47" s="155"/>
    </row>
    <row r="48" spans="1:6" ht="15">
      <c r="A48" s="5" t="s">
        <v>177</v>
      </c>
      <c r="B48" s="242"/>
      <c r="C48" s="242"/>
      <c r="D48" s="242"/>
      <c r="E48" s="165"/>
      <c r="F48" s="155"/>
    </row>
  </sheetData>
  <sheetProtection/>
  <mergeCells count="15">
    <mergeCell ref="A43:F43"/>
    <mergeCell ref="A42:F42"/>
    <mergeCell ref="B38:C38"/>
    <mergeCell ref="B39:C39"/>
    <mergeCell ref="B40:C40"/>
    <mergeCell ref="B41:C41"/>
    <mergeCell ref="D38:F38"/>
    <mergeCell ref="D39:F39"/>
    <mergeCell ref="D40:F40"/>
    <mergeCell ref="D41:F41"/>
    <mergeCell ref="A32:F32"/>
    <mergeCell ref="A34:F35"/>
    <mergeCell ref="A36:F36"/>
    <mergeCell ref="B37:C37"/>
    <mergeCell ref="D37:F37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view="pageBreakPreview" zoomScale="85" zoomScaleSheetLayoutView="85" zoomScalePageLayoutView="0" workbookViewId="0" topLeftCell="A11">
      <selection activeCell="A35" sqref="A35:F35"/>
    </sheetView>
  </sheetViews>
  <sheetFormatPr defaultColWidth="9.140625" defaultRowHeight="12.75"/>
  <cols>
    <col min="1" max="1" width="53.00390625" style="5" customWidth="1"/>
    <col min="2" max="2" width="18.421875" style="5" customWidth="1"/>
    <col min="3" max="3" width="16.00390625" style="5" customWidth="1"/>
    <col min="4" max="4" width="15.421875" style="5" customWidth="1"/>
    <col min="5" max="5" width="13.57421875" style="5" customWidth="1"/>
    <col min="6" max="6" width="15.8515625" style="3" customWidth="1"/>
    <col min="7" max="7" width="34.8515625" style="5" bestFit="1" customWidth="1"/>
    <col min="8" max="8" width="9.8515625" style="5" bestFit="1" customWidth="1"/>
    <col min="9" max="16384" width="9.140625" style="5" customWidth="1"/>
  </cols>
  <sheetData>
    <row r="1" spans="1:6" ht="15">
      <c r="A1" s="52" t="s">
        <v>30</v>
      </c>
      <c r="B1" s="62"/>
      <c r="C1" s="61"/>
      <c r="D1" s="60"/>
      <c r="E1" s="60"/>
      <c r="F1" s="58"/>
    </row>
    <row r="2" spans="1:6" ht="15">
      <c r="A2" s="287" t="s">
        <v>148</v>
      </c>
      <c r="B2" s="288"/>
      <c r="C2" s="288"/>
      <c r="D2" s="288"/>
      <c r="E2" s="288"/>
      <c r="F2" s="289"/>
    </row>
    <row r="3" spans="1:6" ht="15">
      <c r="A3" s="52" t="s">
        <v>170</v>
      </c>
      <c r="B3" s="50"/>
      <c r="C3" s="51"/>
      <c r="D3" s="50"/>
      <c r="E3" s="50"/>
      <c r="F3" s="48"/>
    </row>
    <row r="4" spans="1:6" ht="15">
      <c r="A4" s="52"/>
      <c r="B4" s="50"/>
      <c r="C4" s="51"/>
      <c r="D4" s="50"/>
      <c r="E4" s="50"/>
      <c r="F4" s="48"/>
    </row>
    <row r="5" spans="1:6" ht="34.5" customHeight="1">
      <c r="A5" s="133" t="s">
        <v>29</v>
      </c>
      <c r="B5" s="133" t="s">
        <v>28</v>
      </c>
      <c r="C5" s="132" t="s">
        <v>27</v>
      </c>
      <c r="D5" s="45" t="s">
        <v>26</v>
      </c>
      <c r="E5" s="131" t="s">
        <v>25</v>
      </c>
      <c r="F5" s="130" t="s">
        <v>24</v>
      </c>
    </row>
    <row r="6" spans="1:7" ht="15">
      <c r="A6" s="37" t="s">
        <v>67</v>
      </c>
      <c r="B6" s="37"/>
      <c r="C6" s="85"/>
      <c r="D6" s="85"/>
      <c r="E6" s="85"/>
      <c r="F6" s="32"/>
      <c r="G6" s="43"/>
    </row>
    <row r="7" spans="1:11" ht="15">
      <c r="A7" s="37" t="s">
        <v>22</v>
      </c>
      <c r="B7" s="23"/>
      <c r="C7" s="152"/>
      <c r="D7" s="152"/>
      <c r="E7" s="85"/>
      <c r="F7" s="150"/>
      <c r="G7" s="210"/>
      <c r="H7" s="144"/>
      <c r="I7" s="25"/>
      <c r="J7" s="24"/>
      <c r="K7" s="144"/>
    </row>
    <row r="8" spans="1:7" ht="15">
      <c r="A8" s="37" t="s">
        <v>21</v>
      </c>
      <c r="B8" s="37"/>
      <c r="C8" s="85"/>
      <c r="D8" s="85"/>
      <c r="E8" s="85"/>
      <c r="F8" s="32"/>
      <c r="G8" s="43"/>
    </row>
    <row r="9" spans="1:11" ht="15">
      <c r="A9" s="36" t="s">
        <v>18</v>
      </c>
      <c r="B9" s="36" t="s">
        <v>14</v>
      </c>
      <c r="C9" s="40">
        <v>90</v>
      </c>
      <c r="D9" s="34">
        <v>920.57</v>
      </c>
      <c r="E9" s="79">
        <v>15.98</v>
      </c>
      <c r="F9" s="90" t="s">
        <v>111</v>
      </c>
      <c r="G9" s="210"/>
      <c r="H9" s="227"/>
      <c r="I9" s="24"/>
      <c r="J9" s="24"/>
      <c r="K9" s="144"/>
    </row>
    <row r="10" spans="1:9" ht="15">
      <c r="A10" s="36" t="s">
        <v>95</v>
      </c>
      <c r="B10" s="36" t="s">
        <v>14</v>
      </c>
      <c r="C10" s="40">
        <v>90</v>
      </c>
      <c r="D10" s="34">
        <v>917.75</v>
      </c>
      <c r="E10" s="79">
        <v>15.93</v>
      </c>
      <c r="F10" s="90" t="s">
        <v>109</v>
      </c>
      <c r="G10" s="210"/>
      <c r="H10" s="227"/>
      <c r="I10" s="24"/>
    </row>
    <row r="11" spans="1:11" ht="15">
      <c r="A11" s="254" t="s">
        <v>114</v>
      </c>
      <c r="B11" s="247" t="s">
        <v>157</v>
      </c>
      <c r="C11" s="40">
        <v>89</v>
      </c>
      <c r="D11" s="34">
        <v>895.54</v>
      </c>
      <c r="E11" s="79">
        <v>15.54</v>
      </c>
      <c r="F11" s="90" t="s">
        <v>113</v>
      </c>
      <c r="G11" s="210"/>
      <c r="H11" s="227"/>
      <c r="I11" s="24"/>
      <c r="J11" s="24"/>
      <c r="K11" s="144"/>
    </row>
    <row r="12" spans="1:11" ht="15">
      <c r="A12" s="36" t="s">
        <v>108</v>
      </c>
      <c r="B12" s="36" t="s">
        <v>14</v>
      </c>
      <c r="C12" s="40">
        <v>33</v>
      </c>
      <c r="D12" s="34">
        <v>338.29</v>
      </c>
      <c r="E12" s="79">
        <v>5.87</v>
      </c>
      <c r="F12" s="216" t="s">
        <v>107</v>
      </c>
      <c r="G12" s="210"/>
      <c r="H12" s="227"/>
      <c r="I12" s="24"/>
      <c r="J12" s="24"/>
      <c r="K12" s="144"/>
    </row>
    <row r="13" spans="1:11" ht="15">
      <c r="A13" s="36" t="s">
        <v>20</v>
      </c>
      <c r="B13" s="36" t="s">
        <v>14</v>
      </c>
      <c r="C13" s="40">
        <v>28</v>
      </c>
      <c r="D13" s="34">
        <v>285.82</v>
      </c>
      <c r="E13" s="79">
        <v>4.96</v>
      </c>
      <c r="F13" s="216" t="s">
        <v>112</v>
      </c>
      <c r="G13" s="210"/>
      <c r="H13" s="227"/>
      <c r="I13" s="24"/>
      <c r="J13" s="24"/>
      <c r="K13" s="144"/>
    </row>
    <row r="14" spans="1:11" ht="15">
      <c r="A14" s="36" t="s">
        <v>79</v>
      </c>
      <c r="B14" s="36" t="s">
        <v>78</v>
      </c>
      <c r="C14" s="40">
        <v>20</v>
      </c>
      <c r="D14" s="34">
        <v>203.42</v>
      </c>
      <c r="E14" s="79">
        <v>3.53</v>
      </c>
      <c r="F14" s="216" t="s">
        <v>122</v>
      </c>
      <c r="G14" s="210"/>
      <c r="H14" s="227"/>
      <c r="I14" s="24"/>
      <c r="J14" s="24"/>
      <c r="K14" s="144"/>
    </row>
    <row r="15" spans="1:11" ht="15">
      <c r="A15" s="23" t="s">
        <v>76</v>
      </c>
      <c r="B15" s="23" t="s">
        <v>14</v>
      </c>
      <c r="C15" s="40">
        <v>28</v>
      </c>
      <c r="D15" s="34">
        <v>142.4</v>
      </c>
      <c r="E15" s="79">
        <v>2.47</v>
      </c>
      <c r="F15" s="90" t="s">
        <v>110</v>
      </c>
      <c r="G15" s="210"/>
      <c r="H15" s="227"/>
      <c r="I15" s="24"/>
      <c r="J15" s="24"/>
      <c r="K15" s="144"/>
    </row>
    <row r="16" spans="1:11" ht="15">
      <c r="A16" s="36" t="s">
        <v>17</v>
      </c>
      <c r="B16" s="36" t="s">
        <v>14</v>
      </c>
      <c r="C16" s="40">
        <v>13</v>
      </c>
      <c r="D16" s="34">
        <v>132.75</v>
      </c>
      <c r="E16" s="79">
        <v>2.3</v>
      </c>
      <c r="F16" s="90" t="s">
        <v>104</v>
      </c>
      <c r="G16" s="210"/>
      <c r="H16" s="227"/>
      <c r="I16" s="24"/>
      <c r="J16" s="24"/>
      <c r="K16" s="144"/>
    </row>
    <row r="17" spans="1:11" ht="15">
      <c r="A17" s="122" t="s">
        <v>13</v>
      </c>
      <c r="B17" s="37"/>
      <c r="C17" s="85"/>
      <c r="D17" s="84">
        <f>SUM(D9:D16)</f>
        <v>3836.5400000000004</v>
      </c>
      <c r="E17" s="27">
        <f>SUM(E9:E16)</f>
        <v>66.58</v>
      </c>
      <c r="F17" s="32"/>
      <c r="G17" s="210"/>
      <c r="H17" s="144"/>
      <c r="I17" s="24"/>
      <c r="J17" s="24"/>
      <c r="K17" s="144"/>
    </row>
    <row r="18" spans="1:9" ht="15">
      <c r="A18" s="37" t="s">
        <v>36</v>
      </c>
      <c r="B18" s="37"/>
      <c r="C18" s="85"/>
      <c r="D18" s="115"/>
      <c r="E18" s="114"/>
      <c r="F18" s="32"/>
      <c r="G18" s="43"/>
      <c r="I18" s="228"/>
    </row>
    <row r="19" spans="1:9" ht="15">
      <c r="A19" s="37" t="s">
        <v>21</v>
      </c>
      <c r="B19" s="37"/>
      <c r="C19" s="85"/>
      <c r="D19" s="115"/>
      <c r="E19" s="114"/>
      <c r="F19" s="32"/>
      <c r="G19" s="43"/>
      <c r="I19" s="228"/>
    </row>
    <row r="20" spans="1:11" ht="15">
      <c r="A20" s="36" t="s">
        <v>72</v>
      </c>
      <c r="B20" s="36" t="s">
        <v>71</v>
      </c>
      <c r="C20" s="40">
        <v>70</v>
      </c>
      <c r="D20" s="34">
        <v>817.71</v>
      </c>
      <c r="E20" s="79">
        <v>14.19</v>
      </c>
      <c r="F20" s="90" t="s">
        <v>103</v>
      </c>
      <c r="G20" s="210"/>
      <c r="H20" s="227"/>
      <c r="I20" s="24"/>
      <c r="J20" s="24"/>
      <c r="K20" s="144"/>
    </row>
    <row r="21" spans="1:11" ht="15">
      <c r="A21" s="36" t="s">
        <v>70</v>
      </c>
      <c r="B21" s="36" t="s">
        <v>71</v>
      </c>
      <c r="C21" s="40">
        <v>50</v>
      </c>
      <c r="D21" s="34">
        <v>586.08</v>
      </c>
      <c r="E21" s="79">
        <v>10.17</v>
      </c>
      <c r="F21" s="216" t="s">
        <v>121</v>
      </c>
      <c r="G21" s="210"/>
      <c r="H21" s="227"/>
      <c r="I21" s="24"/>
      <c r="J21" s="24"/>
      <c r="K21" s="144"/>
    </row>
    <row r="22" spans="1:7" ht="15">
      <c r="A22" s="122" t="s">
        <v>13</v>
      </c>
      <c r="B22" s="122"/>
      <c r="C22" s="154"/>
      <c r="D22" s="120">
        <f>SUM(D20:D21)</f>
        <v>1403.79</v>
      </c>
      <c r="E22" s="120">
        <f>SUM(E20:E21)</f>
        <v>24.36</v>
      </c>
      <c r="F22" s="32"/>
      <c r="G22" s="43"/>
    </row>
    <row r="23" spans="1:7" ht="15">
      <c r="A23" s="122" t="s">
        <v>161</v>
      </c>
      <c r="B23" s="122"/>
      <c r="C23" s="154"/>
      <c r="D23" s="202"/>
      <c r="E23" s="202"/>
      <c r="F23" s="32"/>
      <c r="G23" s="43"/>
    </row>
    <row r="24" spans="1:7" ht="15">
      <c r="A24" s="23" t="s">
        <v>180</v>
      </c>
      <c r="B24" s="23" t="s">
        <v>163</v>
      </c>
      <c r="C24" s="80">
        <v>150000</v>
      </c>
      <c r="D24" s="79">
        <v>149.83</v>
      </c>
      <c r="E24" s="79">
        <v>2.6</v>
      </c>
      <c r="F24" s="32" t="s">
        <v>182</v>
      </c>
      <c r="G24" s="43"/>
    </row>
    <row r="25" spans="1:7" ht="15">
      <c r="A25" s="122" t="s">
        <v>13</v>
      </c>
      <c r="B25" s="122"/>
      <c r="C25" s="154"/>
      <c r="D25" s="120">
        <f>SUM(D24)</f>
        <v>149.83</v>
      </c>
      <c r="E25" s="120">
        <f>SUM(E24)</f>
        <v>2.6</v>
      </c>
      <c r="F25" s="32"/>
      <c r="G25" s="43"/>
    </row>
    <row r="26" spans="1:11" ht="15">
      <c r="A26" s="122" t="s">
        <v>12</v>
      </c>
      <c r="B26" s="23"/>
      <c r="C26" s="152"/>
      <c r="D26" s="79"/>
      <c r="E26" s="169"/>
      <c r="F26" s="150"/>
      <c r="G26" s="210"/>
      <c r="H26" s="144"/>
      <c r="I26" s="25"/>
      <c r="J26" s="24"/>
      <c r="K26" s="144"/>
    </row>
    <row r="27" spans="1:7" ht="15">
      <c r="A27" s="122" t="s">
        <v>11</v>
      </c>
      <c r="B27" s="23"/>
      <c r="C27" s="152"/>
      <c r="D27" s="79">
        <v>112.08</v>
      </c>
      <c r="E27" s="169">
        <v>1.95</v>
      </c>
      <c r="F27" s="150"/>
      <c r="G27" s="43"/>
    </row>
    <row r="28" spans="1:11" ht="15">
      <c r="A28" s="122" t="s">
        <v>10</v>
      </c>
      <c r="B28" s="23"/>
      <c r="C28" s="151"/>
      <c r="D28" s="212">
        <v>259.22</v>
      </c>
      <c r="E28" s="169">
        <v>4.51</v>
      </c>
      <c r="F28" s="150"/>
      <c r="G28" s="210"/>
      <c r="H28" s="144"/>
      <c r="I28" s="25"/>
      <c r="J28" s="24"/>
      <c r="K28" s="144"/>
    </row>
    <row r="29" spans="1:10" s="144" customFormat="1" ht="15">
      <c r="A29" s="149" t="s">
        <v>9</v>
      </c>
      <c r="B29" s="149"/>
      <c r="C29" s="148"/>
      <c r="D29" s="147">
        <f>D17+D22+D27+D28+D25</f>
        <v>5761.46</v>
      </c>
      <c r="E29" s="147">
        <f>E17+E22+E27+E28+E25</f>
        <v>100</v>
      </c>
      <c r="F29" s="146"/>
      <c r="G29" s="210"/>
      <c r="I29" s="25"/>
      <c r="J29" s="24"/>
    </row>
    <row r="30" spans="1:6" s="144" customFormat="1" ht="15">
      <c r="A30" s="23" t="s">
        <v>8</v>
      </c>
      <c r="B30" s="22"/>
      <c r="C30" s="21"/>
      <c r="D30" s="20"/>
      <c r="E30" s="20"/>
      <c r="F30" s="145"/>
    </row>
    <row r="31" spans="1:6" ht="15">
      <c r="A31" s="143" t="s">
        <v>7</v>
      </c>
      <c r="B31" s="141"/>
      <c r="C31" s="140"/>
      <c r="D31" s="140"/>
      <c r="E31" s="140"/>
      <c r="F31" s="139"/>
    </row>
    <row r="32" spans="1:6" ht="15">
      <c r="A32" s="142" t="s">
        <v>6</v>
      </c>
      <c r="B32" s="141"/>
      <c r="C32" s="140"/>
      <c r="D32" s="140"/>
      <c r="E32" s="140"/>
      <c r="F32" s="139"/>
    </row>
    <row r="33" spans="1:6" ht="15" customHeight="1">
      <c r="A33" s="266" t="s">
        <v>171</v>
      </c>
      <c r="B33" s="267"/>
      <c r="C33" s="267"/>
      <c r="D33" s="267"/>
      <c r="E33" s="267"/>
      <c r="F33" s="268"/>
    </row>
    <row r="34" spans="1:6" ht="15">
      <c r="A34" s="269"/>
      <c r="B34" s="267"/>
      <c r="C34" s="267"/>
      <c r="D34" s="267"/>
      <c r="E34" s="267"/>
      <c r="F34" s="268"/>
    </row>
    <row r="35" spans="1:6" ht="15">
      <c r="A35" s="270" t="s">
        <v>5</v>
      </c>
      <c r="B35" s="271"/>
      <c r="C35" s="271"/>
      <c r="D35" s="271"/>
      <c r="E35" s="271"/>
      <c r="F35" s="272"/>
    </row>
    <row r="36" spans="1:6" s="138" customFormat="1" ht="15" customHeight="1">
      <c r="A36" s="15" t="s">
        <v>4</v>
      </c>
      <c r="B36" s="273" t="s">
        <v>169</v>
      </c>
      <c r="C36" s="274"/>
      <c r="D36" s="275" t="s">
        <v>178</v>
      </c>
      <c r="E36" s="276"/>
      <c r="F36" s="277"/>
    </row>
    <row r="37" spans="1:8" s="138" customFormat="1" ht="15">
      <c r="A37" s="13" t="s">
        <v>183</v>
      </c>
      <c r="B37" s="284">
        <v>12.4685</v>
      </c>
      <c r="C37" s="286"/>
      <c r="D37" s="284">
        <v>12.6197</v>
      </c>
      <c r="E37" s="285"/>
      <c r="F37" s="286"/>
      <c r="H37" s="237"/>
    </row>
    <row r="38" spans="1:8" s="138" customFormat="1" ht="15">
      <c r="A38" s="13" t="s">
        <v>1</v>
      </c>
      <c r="B38" s="284">
        <v>11.4182</v>
      </c>
      <c r="C38" s="286"/>
      <c r="D38" s="284">
        <v>11.5583</v>
      </c>
      <c r="E38" s="285"/>
      <c r="F38" s="286"/>
      <c r="H38" s="237"/>
    </row>
    <row r="39" spans="1:8" s="138" customFormat="1" ht="15">
      <c r="A39" s="13" t="s">
        <v>0</v>
      </c>
      <c r="B39" s="284">
        <v>12.5101</v>
      </c>
      <c r="C39" s="286"/>
      <c r="D39" s="284">
        <v>12.6635</v>
      </c>
      <c r="E39" s="285"/>
      <c r="F39" s="286"/>
      <c r="H39" s="237"/>
    </row>
    <row r="40" spans="1:6" ht="15">
      <c r="A40" s="281" t="s">
        <v>172</v>
      </c>
      <c r="B40" s="282"/>
      <c r="C40" s="282"/>
      <c r="D40" s="282"/>
      <c r="E40" s="282"/>
      <c r="F40" s="283"/>
    </row>
    <row r="41" spans="1:6" s="137" customFormat="1" ht="36" customHeight="1">
      <c r="A41" s="278" t="s">
        <v>173</v>
      </c>
      <c r="B41" s="279"/>
      <c r="C41" s="279"/>
      <c r="D41" s="279"/>
      <c r="E41" s="279"/>
      <c r="F41" s="280"/>
    </row>
    <row r="42" spans="1:6" ht="15">
      <c r="A42" s="12" t="s">
        <v>174</v>
      </c>
      <c r="B42" s="176"/>
      <c r="C42" s="176"/>
      <c r="D42" s="176"/>
      <c r="E42" s="176"/>
      <c r="F42" s="175"/>
    </row>
    <row r="43" spans="1:6" ht="15">
      <c r="A43" s="196" t="s">
        <v>175</v>
      </c>
      <c r="B43" s="195"/>
      <c r="C43" s="195"/>
      <c r="D43" s="195"/>
      <c r="E43" s="195"/>
      <c r="F43" s="194"/>
    </row>
    <row r="44" spans="1:6" s="136" customFormat="1" ht="15">
      <c r="A44" s="252" t="s">
        <v>198</v>
      </c>
      <c r="B44" s="253"/>
      <c r="C44" s="253"/>
      <c r="D44" s="253"/>
      <c r="E44" s="165"/>
      <c r="F44" s="155"/>
    </row>
    <row r="45" spans="1:6" s="136" customFormat="1" ht="15">
      <c r="A45" s="12" t="s">
        <v>176</v>
      </c>
      <c r="B45" s="253"/>
      <c r="C45" s="253"/>
      <c r="D45" s="253"/>
      <c r="E45" s="165"/>
      <c r="F45" s="155"/>
    </row>
    <row r="46" spans="1:6" s="136" customFormat="1" ht="15">
      <c r="A46" s="5" t="s">
        <v>177</v>
      </c>
      <c r="B46" s="253"/>
      <c r="C46" s="253"/>
      <c r="D46" s="253"/>
      <c r="E46" s="165"/>
      <c r="F46" s="155"/>
    </row>
  </sheetData>
  <sheetProtection/>
  <mergeCells count="13">
    <mergeCell ref="A41:F41"/>
    <mergeCell ref="A2:F2"/>
    <mergeCell ref="A33:F34"/>
    <mergeCell ref="A35:F35"/>
    <mergeCell ref="B36:C36"/>
    <mergeCell ref="D36:F36"/>
    <mergeCell ref="A40:F40"/>
    <mergeCell ref="D37:F37"/>
    <mergeCell ref="D38:F38"/>
    <mergeCell ref="D39:F39"/>
    <mergeCell ref="B37:C37"/>
    <mergeCell ref="B38:C38"/>
    <mergeCell ref="B39:C39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view="pageBreakPreview" zoomScale="80" zoomScaleNormal="85" zoomScaleSheetLayoutView="80" workbookViewId="0" topLeftCell="A1">
      <selection activeCell="A41" sqref="A41"/>
    </sheetView>
  </sheetViews>
  <sheetFormatPr defaultColWidth="9.140625" defaultRowHeight="12.75"/>
  <cols>
    <col min="1" max="1" width="58.421875" style="5" customWidth="1"/>
    <col min="2" max="2" width="16.7109375" style="5" customWidth="1"/>
    <col min="3" max="3" width="15.140625" style="5" customWidth="1"/>
    <col min="4" max="4" width="15.28125" style="5" customWidth="1"/>
    <col min="5" max="5" width="10.7109375" style="5" customWidth="1"/>
    <col min="6" max="6" width="19.7109375" style="3" customWidth="1"/>
    <col min="7" max="7" width="40.140625" style="5" bestFit="1" customWidth="1"/>
    <col min="8" max="8" width="10.57421875" style="5" bestFit="1" customWidth="1"/>
    <col min="9" max="9" width="9.8515625" style="5" bestFit="1" customWidth="1"/>
    <col min="10" max="16384" width="9.140625" style="5" customWidth="1"/>
  </cols>
  <sheetData>
    <row r="1" spans="1:6" ht="15">
      <c r="A1" s="52" t="s">
        <v>30</v>
      </c>
      <c r="B1" s="62"/>
      <c r="C1" s="61"/>
      <c r="D1" s="60"/>
      <c r="E1" s="60"/>
      <c r="F1" s="156"/>
    </row>
    <row r="2" spans="1:6" ht="15">
      <c r="A2" s="52" t="s">
        <v>149</v>
      </c>
      <c r="B2" s="62"/>
      <c r="C2" s="135"/>
      <c r="D2" s="62"/>
      <c r="E2" s="62"/>
      <c r="F2" s="156"/>
    </row>
    <row r="3" spans="1:6" ht="15">
      <c r="A3" s="52" t="s">
        <v>170</v>
      </c>
      <c r="B3" s="50"/>
      <c r="C3" s="51"/>
      <c r="D3" s="50"/>
      <c r="E3" s="50"/>
      <c r="F3" s="156"/>
    </row>
    <row r="4" spans="1:6" ht="15">
      <c r="A4" s="164"/>
      <c r="B4" s="162"/>
      <c r="C4" s="163"/>
      <c r="D4" s="162"/>
      <c r="E4" s="162"/>
      <c r="F4" s="63"/>
    </row>
    <row r="5" spans="1:6" ht="34.5" customHeight="1">
      <c r="A5" s="133" t="s">
        <v>29</v>
      </c>
      <c r="B5" s="133" t="s">
        <v>28</v>
      </c>
      <c r="C5" s="132" t="s">
        <v>27</v>
      </c>
      <c r="D5" s="45" t="s">
        <v>26</v>
      </c>
      <c r="E5" s="131" t="s">
        <v>25</v>
      </c>
      <c r="F5" s="130" t="s">
        <v>24</v>
      </c>
    </row>
    <row r="6" spans="1:11" ht="15">
      <c r="A6" s="37" t="s">
        <v>67</v>
      </c>
      <c r="B6" s="37"/>
      <c r="C6" s="85"/>
      <c r="D6" s="85"/>
      <c r="E6" s="85"/>
      <c r="F6" s="32"/>
      <c r="G6" s="43"/>
      <c r="J6" s="42"/>
      <c r="K6" s="1"/>
    </row>
    <row r="7" spans="1:11" ht="15">
      <c r="A7" s="37" t="s">
        <v>22</v>
      </c>
      <c r="B7" s="23"/>
      <c r="C7" s="152"/>
      <c r="D7" s="152"/>
      <c r="E7" s="85"/>
      <c r="F7" s="150"/>
      <c r="G7" s="43"/>
      <c r="J7" s="42"/>
      <c r="K7" s="1"/>
    </row>
    <row r="8" spans="1:11" ht="15">
      <c r="A8" s="37" t="s">
        <v>21</v>
      </c>
      <c r="B8" s="37"/>
      <c r="C8" s="85"/>
      <c r="D8" s="85"/>
      <c r="E8" s="85"/>
      <c r="F8" s="32"/>
      <c r="G8" s="43"/>
      <c r="J8" s="42"/>
      <c r="K8" s="1"/>
    </row>
    <row r="9" spans="1:11" ht="15">
      <c r="A9" s="36" t="s">
        <v>17</v>
      </c>
      <c r="B9" s="36" t="s">
        <v>14</v>
      </c>
      <c r="C9" s="40">
        <v>150</v>
      </c>
      <c r="D9" s="34">
        <v>1531.7</v>
      </c>
      <c r="E9" s="79">
        <v>16.42</v>
      </c>
      <c r="F9" s="90" t="s">
        <v>104</v>
      </c>
      <c r="G9" s="43"/>
      <c r="H9" s="42"/>
      <c r="J9" s="42"/>
      <c r="K9" s="1"/>
    </row>
    <row r="10" spans="1:11" ht="15">
      <c r="A10" s="36" t="s">
        <v>79</v>
      </c>
      <c r="B10" s="36" t="s">
        <v>78</v>
      </c>
      <c r="C10" s="40">
        <v>140</v>
      </c>
      <c r="D10" s="34">
        <v>1423.94</v>
      </c>
      <c r="E10" s="79">
        <v>15.26</v>
      </c>
      <c r="F10" s="90" t="s">
        <v>122</v>
      </c>
      <c r="G10" s="43"/>
      <c r="H10" s="42"/>
      <c r="J10" s="42"/>
      <c r="K10" s="1"/>
    </row>
    <row r="11" spans="1:11" ht="15">
      <c r="A11" s="36" t="s">
        <v>95</v>
      </c>
      <c r="B11" s="36" t="s">
        <v>14</v>
      </c>
      <c r="C11" s="40">
        <v>130</v>
      </c>
      <c r="D11" s="34">
        <v>1325.64</v>
      </c>
      <c r="E11" s="79">
        <v>14.21</v>
      </c>
      <c r="F11" s="90" t="s">
        <v>109</v>
      </c>
      <c r="G11" s="43"/>
      <c r="H11" s="42"/>
      <c r="J11" s="42"/>
      <c r="K11" s="1"/>
    </row>
    <row r="12" spans="1:11" ht="15">
      <c r="A12" s="36" t="s">
        <v>18</v>
      </c>
      <c r="B12" s="36" t="s">
        <v>14</v>
      </c>
      <c r="C12" s="40">
        <v>80</v>
      </c>
      <c r="D12" s="34">
        <v>818.29</v>
      </c>
      <c r="E12" s="79">
        <v>8.77</v>
      </c>
      <c r="F12" s="216" t="s">
        <v>111</v>
      </c>
      <c r="G12" s="43"/>
      <c r="H12" s="42"/>
      <c r="J12" s="42"/>
      <c r="K12" s="1"/>
    </row>
    <row r="13" spans="1:11" ht="15">
      <c r="A13" s="36" t="s">
        <v>76</v>
      </c>
      <c r="B13" s="36" t="s">
        <v>14</v>
      </c>
      <c r="C13" s="40">
        <v>158</v>
      </c>
      <c r="D13" s="34">
        <v>803.56</v>
      </c>
      <c r="E13" s="79">
        <v>8.61</v>
      </c>
      <c r="F13" s="216" t="s">
        <v>110</v>
      </c>
      <c r="G13" s="43"/>
      <c r="H13" s="42"/>
      <c r="J13" s="42"/>
      <c r="K13" s="1"/>
    </row>
    <row r="14" spans="1:11" ht="15">
      <c r="A14" s="36" t="s">
        <v>108</v>
      </c>
      <c r="B14" s="36" t="s">
        <v>14</v>
      </c>
      <c r="C14" s="40">
        <v>60</v>
      </c>
      <c r="D14" s="34">
        <v>615.08</v>
      </c>
      <c r="E14" s="79">
        <v>6.59</v>
      </c>
      <c r="F14" s="216" t="s">
        <v>107</v>
      </c>
      <c r="G14" s="43"/>
      <c r="H14" s="42"/>
      <c r="J14" s="42"/>
      <c r="K14" s="1"/>
    </row>
    <row r="15" spans="1:11" ht="15">
      <c r="A15" s="23" t="s">
        <v>106</v>
      </c>
      <c r="B15" s="23" t="s">
        <v>71</v>
      </c>
      <c r="C15" s="40">
        <v>60</v>
      </c>
      <c r="D15" s="34">
        <v>612.31</v>
      </c>
      <c r="E15" s="79">
        <v>6.56</v>
      </c>
      <c r="F15" s="90" t="s">
        <v>105</v>
      </c>
      <c r="G15" s="43"/>
      <c r="H15" s="42"/>
      <c r="J15" s="42"/>
      <c r="K15" s="1"/>
    </row>
    <row r="16" spans="1:11" ht="15">
      <c r="A16" s="122" t="s">
        <v>13</v>
      </c>
      <c r="B16" s="37"/>
      <c r="C16" s="85"/>
      <c r="D16" s="84">
        <f>SUM(D9:D15)</f>
        <v>7130.52</v>
      </c>
      <c r="E16" s="27">
        <f>SUM(E9:E15)</f>
        <v>76.42</v>
      </c>
      <c r="F16" s="32"/>
      <c r="G16" s="43"/>
      <c r="J16" s="42"/>
      <c r="K16" s="1"/>
    </row>
    <row r="17" spans="1:11" ht="15">
      <c r="A17" s="37" t="s">
        <v>36</v>
      </c>
      <c r="B17" s="37"/>
      <c r="C17" s="85"/>
      <c r="D17" s="115"/>
      <c r="E17" s="114"/>
      <c r="F17" s="32"/>
      <c r="G17" s="43"/>
      <c r="J17" s="42"/>
      <c r="K17" s="1"/>
    </row>
    <row r="18" spans="1:11" ht="15">
      <c r="A18" s="37" t="s">
        <v>21</v>
      </c>
      <c r="B18" s="37"/>
      <c r="C18" s="85"/>
      <c r="D18" s="115"/>
      <c r="E18" s="114"/>
      <c r="F18" s="32"/>
      <c r="G18" s="43"/>
      <c r="J18" s="42"/>
      <c r="K18" s="1"/>
    </row>
    <row r="19" spans="1:11" ht="15">
      <c r="A19" s="36" t="s">
        <v>70</v>
      </c>
      <c r="B19" s="36" t="s">
        <v>71</v>
      </c>
      <c r="C19" s="40">
        <v>100</v>
      </c>
      <c r="D19" s="34">
        <v>1172.17</v>
      </c>
      <c r="E19" s="79">
        <v>12.56</v>
      </c>
      <c r="F19" s="90" t="s">
        <v>121</v>
      </c>
      <c r="G19" s="43"/>
      <c r="H19" s="42"/>
      <c r="J19" s="42"/>
      <c r="K19" s="1"/>
    </row>
    <row r="20" spans="1:11" ht="15">
      <c r="A20" s="122" t="s">
        <v>13</v>
      </c>
      <c r="B20" s="122"/>
      <c r="C20" s="154"/>
      <c r="D20" s="120">
        <f>SUM(D19)</f>
        <v>1172.17</v>
      </c>
      <c r="E20" s="120">
        <f>SUM(E19)</f>
        <v>12.56</v>
      </c>
      <c r="F20" s="32"/>
      <c r="G20" s="43"/>
      <c r="J20" s="42"/>
      <c r="K20" s="1"/>
    </row>
    <row r="21" spans="1:11" ht="15">
      <c r="A21" s="122" t="s">
        <v>161</v>
      </c>
      <c r="B21" s="122"/>
      <c r="C21" s="154"/>
      <c r="D21" s="202"/>
      <c r="E21" s="202"/>
      <c r="F21" s="32"/>
      <c r="G21" s="43"/>
      <c r="J21" s="42"/>
      <c r="K21" s="1"/>
    </row>
    <row r="22" spans="1:11" ht="15">
      <c r="A22" s="23" t="s">
        <v>180</v>
      </c>
      <c r="B22" s="23" t="s">
        <v>163</v>
      </c>
      <c r="C22" s="80">
        <v>350000</v>
      </c>
      <c r="D22" s="79">
        <v>349.6</v>
      </c>
      <c r="E22" s="79">
        <v>3.75</v>
      </c>
      <c r="F22" s="32" t="s">
        <v>182</v>
      </c>
      <c r="G22" s="43"/>
      <c r="J22" s="42"/>
      <c r="K22" s="1"/>
    </row>
    <row r="23" spans="1:11" ht="15">
      <c r="A23" s="122" t="s">
        <v>13</v>
      </c>
      <c r="B23" s="122"/>
      <c r="C23" s="154"/>
      <c r="D23" s="120">
        <f>SUM(D22)</f>
        <v>349.6</v>
      </c>
      <c r="E23" s="120">
        <f>SUM(E22)</f>
        <v>3.75</v>
      </c>
      <c r="F23" s="32"/>
      <c r="G23" s="43"/>
      <c r="J23" s="42"/>
      <c r="K23" s="1"/>
    </row>
    <row r="24" spans="1:11" ht="15">
      <c r="A24" s="122" t="s">
        <v>12</v>
      </c>
      <c r="B24" s="23"/>
      <c r="C24" s="152"/>
      <c r="D24" s="79"/>
      <c r="E24" s="169"/>
      <c r="F24" s="150"/>
      <c r="G24" s="43"/>
      <c r="J24" s="42"/>
      <c r="K24" s="1"/>
    </row>
    <row r="25" spans="1:11" ht="15">
      <c r="A25" s="122" t="s">
        <v>11</v>
      </c>
      <c r="B25" s="23"/>
      <c r="C25" s="152"/>
      <c r="D25" s="79">
        <v>66.52</v>
      </c>
      <c r="E25" s="169">
        <v>0.71</v>
      </c>
      <c r="F25" s="150"/>
      <c r="G25" s="43"/>
      <c r="J25" s="42"/>
      <c r="K25" s="1"/>
    </row>
    <row r="26" spans="1:11" ht="15">
      <c r="A26" s="122" t="s">
        <v>10</v>
      </c>
      <c r="B26" s="23"/>
      <c r="C26" s="151"/>
      <c r="D26" s="212">
        <v>610.4</v>
      </c>
      <c r="E26" s="169">
        <v>6.56</v>
      </c>
      <c r="F26" s="150"/>
      <c r="G26" s="43"/>
      <c r="J26" s="42"/>
      <c r="K26" s="1"/>
    </row>
    <row r="27" spans="1:11" ht="15">
      <c r="A27" s="149" t="s">
        <v>9</v>
      </c>
      <c r="B27" s="149"/>
      <c r="C27" s="148"/>
      <c r="D27" s="28">
        <f>+D16+D25+D26+D20+D23</f>
        <v>9329.210000000001</v>
      </c>
      <c r="E27" s="27">
        <f>+E16+E25+E26+E20+E23</f>
        <v>100</v>
      </c>
      <c r="F27" s="146"/>
      <c r="G27" s="43"/>
      <c r="J27" s="42"/>
      <c r="K27" s="1"/>
    </row>
    <row r="28" spans="1:6" s="144" customFormat="1" ht="15">
      <c r="A28" s="160" t="s">
        <v>8</v>
      </c>
      <c r="B28" s="159"/>
      <c r="C28" s="159"/>
      <c r="D28" s="159"/>
      <c r="E28" s="238"/>
      <c r="F28" s="158"/>
    </row>
    <row r="29" spans="1:6" ht="15" customHeight="1">
      <c r="A29" s="160" t="s">
        <v>7</v>
      </c>
      <c r="B29" s="159"/>
      <c r="C29" s="159"/>
      <c r="D29" s="159"/>
      <c r="E29" s="159"/>
      <c r="F29" s="158"/>
    </row>
    <row r="30" spans="1:6" ht="15">
      <c r="A30" s="142" t="s">
        <v>6</v>
      </c>
      <c r="B30" s="141"/>
      <c r="C30" s="140"/>
      <c r="D30" s="140"/>
      <c r="E30" s="157"/>
      <c r="F30" s="156"/>
    </row>
    <row r="31" spans="1:6" ht="15" customHeight="1">
      <c r="A31" s="266" t="s">
        <v>171</v>
      </c>
      <c r="B31" s="267"/>
      <c r="C31" s="267"/>
      <c r="D31" s="267"/>
      <c r="E31" s="267"/>
      <c r="F31" s="268"/>
    </row>
    <row r="32" spans="1:6" ht="15" customHeight="1">
      <c r="A32" s="269"/>
      <c r="B32" s="267"/>
      <c r="C32" s="267"/>
      <c r="D32" s="267"/>
      <c r="E32" s="267"/>
      <c r="F32" s="268"/>
    </row>
    <row r="33" spans="1:6" ht="15">
      <c r="A33" s="270" t="s">
        <v>5</v>
      </c>
      <c r="B33" s="271"/>
      <c r="C33" s="271"/>
      <c r="D33" s="271"/>
      <c r="E33" s="271"/>
      <c r="F33" s="272"/>
    </row>
    <row r="34" spans="1:6" s="138" customFormat="1" ht="15" customHeight="1">
      <c r="A34" s="15" t="s">
        <v>4</v>
      </c>
      <c r="B34" s="273" t="s">
        <v>169</v>
      </c>
      <c r="C34" s="274"/>
      <c r="D34" s="275" t="s">
        <v>178</v>
      </c>
      <c r="E34" s="276"/>
      <c r="F34" s="277"/>
    </row>
    <row r="35" spans="1:8" s="138" customFormat="1" ht="15">
      <c r="A35" s="13" t="s">
        <v>183</v>
      </c>
      <c r="B35" s="284">
        <v>12.4907</v>
      </c>
      <c r="C35" s="286"/>
      <c r="D35" s="284">
        <v>12.6401</v>
      </c>
      <c r="E35" s="285"/>
      <c r="F35" s="286"/>
      <c r="H35" s="237"/>
    </row>
    <row r="36" spans="1:8" s="138" customFormat="1" ht="15">
      <c r="A36" s="13" t="s">
        <v>0</v>
      </c>
      <c r="B36" s="284">
        <v>12.5318</v>
      </c>
      <c r="C36" s="286"/>
      <c r="D36" s="284">
        <v>12.6834</v>
      </c>
      <c r="E36" s="285"/>
      <c r="F36" s="286"/>
      <c r="H36" s="237"/>
    </row>
    <row r="37" spans="1:6" ht="15" customHeight="1">
      <c r="A37" s="281" t="s">
        <v>172</v>
      </c>
      <c r="B37" s="282"/>
      <c r="C37" s="282"/>
      <c r="D37" s="282"/>
      <c r="E37" s="282"/>
      <c r="F37" s="283"/>
    </row>
    <row r="38" spans="1:6" s="137" customFormat="1" ht="36.75" customHeight="1">
      <c r="A38" s="278" t="s">
        <v>173</v>
      </c>
      <c r="B38" s="279"/>
      <c r="C38" s="279"/>
      <c r="D38" s="279"/>
      <c r="E38" s="279"/>
      <c r="F38" s="280"/>
    </row>
    <row r="39" spans="1:6" ht="15">
      <c r="A39" s="12" t="s">
        <v>174</v>
      </c>
      <c r="B39" s="176"/>
      <c r="C39" s="176"/>
      <c r="D39" s="176"/>
      <c r="E39" s="176"/>
      <c r="F39" s="175"/>
    </row>
    <row r="40" spans="1:6" ht="15">
      <c r="A40" s="196" t="s">
        <v>175</v>
      </c>
      <c r="B40" s="195"/>
      <c r="C40" s="195"/>
      <c r="D40" s="195"/>
      <c r="E40" s="195"/>
      <c r="F40" s="194"/>
    </row>
    <row r="41" spans="1:6" s="136" customFormat="1" ht="15">
      <c r="A41" s="252" t="s">
        <v>199</v>
      </c>
      <c r="B41" s="253"/>
      <c r="C41" s="253"/>
      <c r="D41" s="253"/>
      <c r="E41" s="165"/>
      <c r="F41" s="155"/>
    </row>
    <row r="42" spans="1:6" s="136" customFormat="1" ht="15">
      <c r="A42" s="12" t="s">
        <v>176</v>
      </c>
      <c r="B42" s="253"/>
      <c r="C42" s="253"/>
      <c r="D42" s="253"/>
      <c r="E42" s="165"/>
      <c r="F42" s="155"/>
    </row>
    <row r="43" spans="1:6" s="136" customFormat="1" ht="15">
      <c r="A43" s="5" t="s">
        <v>177</v>
      </c>
      <c r="B43" s="253"/>
      <c r="C43" s="253"/>
      <c r="D43" s="253"/>
      <c r="E43" s="165"/>
      <c r="F43" s="155"/>
    </row>
  </sheetData>
  <sheetProtection/>
  <mergeCells count="10">
    <mergeCell ref="A31:F32"/>
    <mergeCell ref="B34:C34"/>
    <mergeCell ref="D34:F34"/>
    <mergeCell ref="A38:F38"/>
    <mergeCell ref="A37:F37"/>
    <mergeCell ref="A33:F33"/>
    <mergeCell ref="B35:C35"/>
    <mergeCell ref="B36:C36"/>
    <mergeCell ref="D35:F35"/>
    <mergeCell ref="D36:F36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view="pageBreakPreview" zoomScale="85" zoomScaleNormal="85" zoomScaleSheetLayoutView="85" zoomScalePageLayoutView="0" workbookViewId="0" topLeftCell="A1">
      <selection activeCell="A37" sqref="A37"/>
    </sheetView>
  </sheetViews>
  <sheetFormatPr defaultColWidth="9.140625" defaultRowHeight="12.75"/>
  <cols>
    <col min="1" max="1" width="51.7109375" style="136" customWidth="1"/>
    <col min="2" max="2" width="17.7109375" style="136" customWidth="1"/>
    <col min="3" max="3" width="14.8515625" style="136" customWidth="1"/>
    <col min="4" max="4" width="14.7109375" style="136" customWidth="1"/>
    <col min="5" max="5" width="11.57421875" style="136" customWidth="1"/>
    <col min="6" max="6" width="17.00390625" style="229" customWidth="1"/>
    <col min="7" max="7" width="39.28125" style="1" bestFit="1" customWidth="1"/>
    <col min="8" max="8" width="9.8515625" style="1" bestFit="1" customWidth="1"/>
    <col min="9" max="13" width="9.140625" style="1" customWidth="1"/>
    <col min="14" max="15" width="9.140625" style="2" customWidth="1"/>
    <col min="16" max="16384" width="9.140625" style="1" customWidth="1"/>
  </cols>
  <sheetData>
    <row r="1" spans="1:6" ht="15">
      <c r="A1" s="57" t="s">
        <v>30</v>
      </c>
      <c r="B1" s="55"/>
      <c r="C1" s="103"/>
      <c r="D1" s="102"/>
      <c r="E1" s="102"/>
      <c r="F1" s="101"/>
    </row>
    <row r="2" spans="1:6" ht="15">
      <c r="A2" s="233" t="s">
        <v>150</v>
      </c>
      <c r="B2" s="55"/>
      <c r="C2" s="56"/>
      <c r="D2" s="55"/>
      <c r="E2" s="55"/>
      <c r="F2" s="53"/>
    </row>
    <row r="3" spans="1:6" ht="15">
      <c r="A3" s="52" t="s">
        <v>170</v>
      </c>
      <c r="B3" s="99"/>
      <c r="C3" s="100"/>
      <c r="D3" s="99"/>
      <c r="E3" s="99"/>
      <c r="F3" s="98"/>
    </row>
    <row r="4" spans="1:6" ht="15">
      <c r="A4" s="57"/>
      <c r="B4" s="99"/>
      <c r="C4" s="100"/>
      <c r="D4" s="99"/>
      <c r="E4" s="99"/>
      <c r="F4" s="98"/>
    </row>
    <row r="5" spans="1:6" ht="34.5" customHeight="1">
      <c r="A5" s="47" t="s">
        <v>29</v>
      </c>
      <c r="B5" s="133" t="s">
        <v>28</v>
      </c>
      <c r="C5" s="46" t="s">
        <v>27</v>
      </c>
      <c r="D5" s="45" t="s">
        <v>26</v>
      </c>
      <c r="E5" s="97" t="s">
        <v>25</v>
      </c>
      <c r="F5" s="44" t="s">
        <v>24</v>
      </c>
    </row>
    <row r="6" spans="1:15" s="14" customFormat="1" ht="15">
      <c r="A6" s="37" t="s">
        <v>67</v>
      </c>
      <c r="B6" s="36"/>
      <c r="C6" s="35"/>
      <c r="D6" s="34"/>
      <c r="E6" s="96"/>
      <c r="F6" s="32"/>
      <c r="G6" s="1"/>
      <c r="H6" s="1"/>
      <c r="I6" s="1"/>
      <c r="J6" s="1"/>
      <c r="K6" s="1"/>
      <c r="L6" s="1"/>
      <c r="M6" s="1"/>
      <c r="N6" s="2"/>
      <c r="O6" s="2"/>
    </row>
    <row r="7" spans="1:15" s="14" customFormat="1" ht="15">
      <c r="A7" s="37" t="s">
        <v>22</v>
      </c>
      <c r="B7" s="36"/>
      <c r="C7" s="40"/>
      <c r="D7" s="34"/>
      <c r="E7" s="96"/>
      <c r="F7" s="32"/>
      <c r="G7" s="1"/>
      <c r="H7" s="1"/>
      <c r="I7" s="1"/>
      <c r="J7" s="1"/>
      <c r="K7" s="1"/>
      <c r="L7" s="1"/>
      <c r="M7" s="1"/>
      <c r="N7" s="2"/>
      <c r="O7" s="2"/>
    </row>
    <row r="8" spans="1:15" s="14" customFormat="1" ht="15">
      <c r="A8" s="37" t="s">
        <v>21</v>
      </c>
      <c r="B8" s="36"/>
      <c r="C8" s="40"/>
      <c r="D8" s="34"/>
      <c r="E8" s="34"/>
      <c r="F8" s="32"/>
      <c r="G8" s="1"/>
      <c r="H8" s="1"/>
      <c r="I8" s="1"/>
      <c r="J8" s="1"/>
      <c r="K8" s="1"/>
      <c r="L8" s="1"/>
      <c r="M8" s="1"/>
      <c r="N8" s="2"/>
      <c r="O8" s="2"/>
    </row>
    <row r="9" spans="1:15" s="14" customFormat="1" ht="15">
      <c r="A9" s="36" t="s">
        <v>20</v>
      </c>
      <c r="B9" s="36" t="s">
        <v>14</v>
      </c>
      <c r="C9" s="40">
        <v>36</v>
      </c>
      <c r="D9" s="34">
        <v>367.49</v>
      </c>
      <c r="E9" s="79">
        <v>17.33</v>
      </c>
      <c r="F9" s="90" t="s">
        <v>112</v>
      </c>
      <c r="G9" s="43"/>
      <c r="H9" s="42"/>
      <c r="I9" s="5"/>
      <c r="J9" s="42"/>
      <c r="K9" s="1"/>
      <c r="L9" s="112"/>
      <c r="M9" s="1"/>
      <c r="N9" s="2"/>
      <c r="O9" s="2"/>
    </row>
    <row r="10" spans="1:15" s="14" customFormat="1" ht="15">
      <c r="A10" s="36" t="s">
        <v>106</v>
      </c>
      <c r="B10" s="36" t="s">
        <v>71</v>
      </c>
      <c r="C10" s="40">
        <v>36</v>
      </c>
      <c r="D10" s="34">
        <v>367.38</v>
      </c>
      <c r="E10" s="79">
        <v>17.33</v>
      </c>
      <c r="F10" s="90" t="s">
        <v>105</v>
      </c>
      <c r="G10" s="43"/>
      <c r="H10" s="42"/>
      <c r="I10" s="5"/>
      <c r="J10" s="42"/>
      <c r="K10" s="1"/>
      <c r="L10" s="112"/>
      <c r="M10" s="1"/>
      <c r="N10" s="2"/>
      <c r="O10" s="2"/>
    </row>
    <row r="11" spans="1:15" s="14" customFormat="1" ht="15">
      <c r="A11" s="254" t="s">
        <v>79</v>
      </c>
      <c r="B11" s="255" t="s">
        <v>78</v>
      </c>
      <c r="C11" s="40">
        <v>35</v>
      </c>
      <c r="D11" s="34">
        <v>356.2</v>
      </c>
      <c r="E11" s="79">
        <v>16.8</v>
      </c>
      <c r="F11" s="90" t="s">
        <v>119</v>
      </c>
      <c r="G11" s="43"/>
      <c r="H11" s="42"/>
      <c r="I11" s="5"/>
      <c r="J11" s="42"/>
      <c r="K11" s="1"/>
      <c r="L11" s="112"/>
      <c r="M11" s="1"/>
      <c r="N11" s="2"/>
      <c r="O11" s="2"/>
    </row>
    <row r="12" spans="1:15" s="14" customFormat="1" ht="15">
      <c r="A12" s="254" t="s">
        <v>114</v>
      </c>
      <c r="B12" s="247" t="s">
        <v>157</v>
      </c>
      <c r="C12" s="40">
        <v>34</v>
      </c>
      <c r="D12" s="34">
        <v>342.12</v>
      </c>
      <c r="E12" s="79">
        <v>16.14</v>
      </c>
      <c r="F12" s="90" t="s">
        <v>113</v>
      </c>
      <c r="G12" s="43"/>
      <c r="H12" s="42"/>
      <c r="I12" s="5"/>
      <c r="J12" s="42"/>
      <c r="K12" s="1"/>
      <c r="L12" s="112"/>
      <c r="M12" s="1"/>
      <c r="N12" s="2"/>
      <c r="O12" s="2"/>
    </row>
    <row r="13" spans="1:15" s="14" customFormat="1" ht="15">
      <c r="A13" s="36" t="s">
        <v>17</v>
      </c>
      <c r="B13" s="36" t="s">
        <v>14</v>
      </c>
      <c r="C13" s="40">
        <v>22</v>
      </c>
      <c r="D13" s="34">
        <v>224.65</v>
      </c>
      <c r="E13" s="79">
        <v>10.6</v>
      </c>
      <c r="F13" s="90" t="s">
        <v>104</v>
      </c>
      <c r="G13" s="43"/>
      <c r="H13" s="42"/>
      <c r="I13" s="5"/>
      <c r="J13" s="42"/>
      <c r="K13" s="1"/>
      <c r="L13" s="112"/>
      <c r="M13" s="1"/>
      <c r="N13" s="2"/>
      <c r="O13" s="2"/>
    </row>
    <row r="14" spans="1:15" s="14" customFormat="1" ht="15">
      <c r="A14" s="36" t="s">
        <v>43</v>
      </c>
      <c r="B14" s="36" t="s">
        <v>14</v>
      </c>
      <c r="C14" s="40">
        <v>10</v>
      </c>
      <c r="D14" s="34">
        <v>127.48</v>
      </c>
      <c r="E14" s="79">
        <v>6.01</v>
      </c>
      <c r="F14" s="216" t="s">
        <v>123</v>
      </c>
      <c r="G14" s="43"/>
      <c r="H14" s="42"/>
      <c r="I14" s="5"/>
      <c r="J14" s="42"/>
      <c r="K14" s="1"/>
      <c r="L14" s="112"/>
      <c r="M14" s="1"/>
      <c r="N14" s="2"/>
      <c r="O14" s="2"/>
    </row>
    <row r="15" spans="1:15" s="14" customFormat="1" ht="15">
      <c r="A15" s="36" t="s">
        <v>18</v>
      </c>
      <c r="B15" s="36" t="s">
        <v>14</v>
      </c>
      <c r="C15" s="40">
        <v>10</v>
      </c>
      <c r="D15" s="34">
        <v>100.19</v>
      </c>
      <c r="E15" s="79">
        <v>4.73</v>
      </c>
      <c r="F15" s="216" t="s">
        <v>155</v>
      </c>
      <c r="G15" s="43"/>
      <c r="H15" s="42"/>
      <c r="I15" s="5"/>
      <c r="J15" s="42"/>
      <c r="K15" s="1"/>
      <c r="L15" s="112"/>
      <c r="M15" s="1"/>
      <c r="N15" s="2"/>
      <c r="O15" s="2"/>
    </row>
    <row r="16" spans="1:15" s="14" customFormat="1" ht="15">
      <c r="A16" s="36" t="s">
        <v>16</v>
      </c>
      <c r="B16" s="36" t="s">
        <v>14</v>
      </c>
      <c r="C16" s="40">
        <v>6</v>
      </c>
      <c r="D16" s="34">
        <v>61.31</v>
      </c>
      <c r="E16" s="79">
        <v>2.89</v>
      </c>
      <c r="F16" s="216" t="s">
        <v>120</v>
      </c>
      <c r="G16" s="43"/>
      <c r="H16" s="42"/>
      <c r="I16" s="5"/>
      <c r="J16" s="42"/>
      <c r="K16" s="1"/>
      <c r="L16" s="112"/>
      <c r="M16" s="1"/>
      <c r="N16" s="2"/>
      <c r="O16" s="2"/>
    </row>
    <row r="17" spans="1:15" s="14" customFormat="1" ht="15">
      <c r="A17" s="41" t="s">
        <v>13</v>
      </c>
      <c r="B17" s="36"/>
      <c r="C17" s="85"/>
      <c r="D17" s="28">
        <f>SUM(D9:D16)</f>
        <v>1946.8200000000002</v>
      </c>
      <c r="E17" s="110">
        <f>SUM(E9:E16)</f>
        <v>91.83</v>
      </c>
      <c r="F17" s="32"/>
      <c r="G17" s="1"/>
      <c r="H17" s="1"/>
      <c r="J17" s="1"/>
      <c r="K17" s="1"/>
      <c r="L17" s="1"/>
      <c r="M17" s="1"/>
      <c r="N17" s="2"/>
      <c r="O17" s="2"/>
    </row>
    <row r="18" spans="1:15" s="14" customFormat="1" ht="15">
      <c r="A18" s="37" t="s">
        <v>12</v>
      </c>
      <c r="B18" s="36"/>
      <c r="C18" s="40"/>
      <c r="D18" s="34"/>
      <c r="E18" s="38"/>
      <c r="F18" s="32"/>
      <c r="G18" s="1"/>
      <c r="H18" s="1"/>
      <c r="J18" s="1"/>
      <c r="K18" s="1"/>
      <c r="L18" s="1"/>
      <c r="M18" s="1"/>
      <c r="N18" s="2"/>
      <c r="O18" s="2"/>
    </row>
    <row r="19" spans="1:15" s="14" customFormat="1" ht="15">
      <c r="A19" s="37" t="s">
        <v>11</v>
      </c>
      <c r="B19" s="36"/>
      <c r="C19" s="40"/>
      <c r="D19" s="34">
        <v>33.66</v>
      </c>
      <c r="E19" s="232">
        <v>1.59</v>
      </c>
      <c r="F19" s="32"/>
      <c r="G19" s="1"/>
      <c r="H19" s="71"/>
      <c r="J19" s="1"/>
      <c r="K19" s="1"/>
      <c r="L19" s="1"/>
      <c r="M19" s="1"/>
      <c r="N19" s="2"/>
      <c r="O19" s="2"/>
    </row>
    <row r="20" spans="1:15" s="14" customFormat="1" ht="15">
      <c r="A20" s="37" t="s">
        <v>10</v>
      </c>
      <c r="B20" s="36"/>
      <c r="C20" s="35"/>
      <c r="D20" s="34">
        <v>139.45</v>
      </c>
      <c r="E20" s="79">
        <v>6.58</v>
      </c>
      <c r="F20" s="32"/>
      <c r="G20" s="1"/>
      <c r="H20" s="71"/>
      <c r="J20" s="1"/>
      <c r="K20" s="1"/>
      <c r="L20" s="1"/>
      <c r="M20" s="1"/>
      <c r="N20" s="2"/>
      <c r="O20" s="2"/>
    </row>
    <row r="21" spans="1:15" s="14" customFormat="1" ht="15">
      <c r="A21" s="30" t="s">
        <v>9</v>
      </c>
      <c r="B21" s="30"/>
      <c r="C21" s="29"/>
      <c r="D21" s="28">
        <f>+D17+D19+D20</f>
        <v>2119.9300000000003</v>
      </c>
      <c r="E21" s="27">
        <f>+E17+E19+E20</f>
        <v>100</v>
      </c>
      <c r="F21" s="26"/>
      <c r="G21" s="43"/>
      <c r="H21" s="5"/>
      <c r="I21" s="25"/>
      <c r="J21" s="24"/>
      <c r="K21" s="1"/>
      <c r="L21" s="1"/>
      <c r="M21" s="1"/>
      <c r="N21" s="2"/>
      <c r="O21" s="2"/>
    </row>
    <row r="22" spans="1:15" s="14" customFormat="1" ht="15">
      <c r="A22" s="36" t="s">
        <v>8</v>
      </c>
      <c r="B22" s="109"/>
      <c r="C22" s="108"/>
      <c r="D22" s="231"/>
      <c r="E22" s="230"/>
      <c r="F22" s="106"/>
      <c r="G22" s="1"/>
      <c r="H22" s="71"/>
      <c r="J22" s="1"/>
      <c r="K22" s="1"/>
      <c r="L22" s="1"/>
      <c r="M22" s="1"/>
      <c r="N22" s="2"/>
      <c r="O22" s="2"/>
    </row>
    <row r="23" spans="1:15" s="14" customFormat="1" ht="15">
      <c r="A23" s="184" t="s">
        <v>7</v>
      </c>
      <c r="B23" s="185"/>
      <c r="C23" s="185"/>
      <c r="D23" s="185"/>
      <c r="E23" s="185"/>
      <c r="F23" s="186"/>
      <c r="G23" s="1"/>
      <c r="H23" s="1"/>
      <c r="I23" s="1"/>
      <c r="J23" s="1"/>
      <c r="K23" s="1"/>
      <c r="L23" s="1"/>
      <c r="M23" s="1"/>
      <c r="N23" s="2"/>
      <c r="O23" s="2"/>
    </row>
    <row r="24" spans="1:15" s="14" customFormat="1" ht="15">
      <c r="A24" s="17" t="s">
        <v>6</v>
      </c>
      <c r="B24" s="187"/>
      <c r="C24" s="16"/>
      <c r="D24" s="16"/>
      <c r="E24" s="16"/>
      <c r="F24" s="188"/>
      <c r="G24" s="1"/>
      <c r="H24" s="1"/>
      <c r="I24" s="1"/>
      <c r="J24" s="1"/>
      <c r="K24" s="1"/>
      <c r="L24" s="1"/>
      <c r="M24" s="1"/>
      <c r="N24" s="2"/>
      <c r="O24" s="2"/>
    </row>
    <row r="25" spans="1:15" s="14" customFormat="1" ht="15" customHeight="1">
      <c r="A25" s="266" t="s">
        <v>171</v>
      </c>
      <c r="B25" s="267"/>
      <c r="C25" s="267"/>
      <c r="D25" s="267"/>
      <c r="E25" s="267"/>
      <c r="F25" s="268"/>
      <c r="G25" s="1"/>
      <c r="H25" s="1"/>
      <c r="I25" s="1"/>
      <c r="J25" s="1"/>
      <c r="K25" s="1"/>
      <c r="L25" s="1"/>
      <c r="M25" s="1"/>
      <c r="N25" s="2"/>
      <c r="O25" s="2"/>
    </row>
    <row r="26" spans="1:15" s="14" customFormat="1" ht="15">
      <c r="A26" s="269"/>
      <c r="B26" s="267"/>
      <c r="C26" s="267"/>
      <c r="D26" s="267"/>
      <c r="E26" s="267"/>
      <c r="F26" s="268"/>
      <c r="G26" s="1"/>
      <c r="H26" s="1"/>
      <c r="I26" s="1"/>
      <c r="J26" s="1"/>
      <c r="K26" s="1"/>
      <c r="L26" s="1"/>
      <c r="M26" s="1"/>
      <c r="N26" s="2"/>
      <c r="O26" s="2"/>
    </row>
    <row r="27" spans="1:15" s="14" customFormat="1" ht="15">
      <c r="A27" s="270" t="s">
        <v>5</v>
      </c>
      <c r="B27" s="271"/>
      <c r="C27" s="271"/>
      <c r="D27" s="271"/>
      <c r="E27" s="271"/>
      <c r="F27" s="272"/>
      <c r="G27" s="1"/>
      <c r="H27" s="1"/>
      <c r="I27" s="1"/>
      <c r="J27" s="1"/>
      <c r="K27" s="1"/>
      <c r="L27" s="1"/>
      <c r="M27" s="1"/>
      <c r="N27" s="2"/>
      <c r="O27" s="2"/>
    </row>
    <row r="28" spans="1:15" s="14" customFormat="1" ht="15" customHeight="1">
      <c r="A28" s="15" t="s">
        <v>4</v>
      </c>
      <c r="B28" s="273" t="s">
        <v>169</v>
      </c>
      <c r="C28" s="274"/>
      <c r="D28" s="275" t="s">
        <v>178</v>
      </c>
      <c r="E28" s="276"/>
      <c r="F28" s="277"/>
      <c r="G28" s="1"/>
      <c r="H28" s="1"/>
      <c r="I28" s="1"/>
      <c r="J28" s="1"/>
      <c r="K28" s="1"/>
      <c r="L28" s="1"/>
      <c r="M28" s="1"/>
      <c r="N28" s="2"/>
      <c r="O28" s="2"/>
    </row>
    <row r="29" spans="1:8" ht="15">
      <c r="A29" s="13" t="s">
        <v>183</v>
      </c>
      <c r="B29" s="284">
        <v>12.4173</v>
      </c>
      <c r="C29" s="286"/>
      <c r="D29" s="284">
        <v>12.5622</v>
      </c>
      <c r="E29" s="285"/>
      <c r="F29" s="286"/>
      <c r="H29" s="236"/>
    </row>
    <row r="30" spans="1:8" ht="15">
      <c r="A30" s="13" t="s">
        <v>1</v>
      </c>
      <c r="B30" s="284">
        <v>11.3974</v>
      </c>
      <c r="C30" s="286"/>
      <c r="D30" s="284">
        <v>11.5319</v>
      </c>
      <c r="E30" s="285"/>
      <c r="F30" s="286"/>
      <c r="H30" s="236"/>
    </row>
    <row r="31" spans="1:8" ht="15">
      <c r="A31" s="13" t="s">
        <v>0</v>
      </c>
      <c r="B31" s="284">
        <v>12.4576</v>
      </c>
      <c r="C31" s="286"/>
      <c r="D31" s="284">
        <v>12.6047</v>
      </c>
      <c r="E31" s="285"/>
      <c r="F31" s="286"/>
      <c r="H31" s="236"/>
    </row>
    <row r="32" spans="1:6" ht="15">
      <c r="A32" s="281" t="s">
        <v>172</v>
      </c>
      <c r="B32" s="282"/>
      <c r="C32" s="282"/>
      <c r="D32" s="282"/>
      <c r="E32" s="282"/>
      <c r="F32" s="283"/>
    </row>
    <row r="33" spans="1:6" ht="30" customHeight="1">
      <c r="A33" s="278" t="s">
        <v>173</v>
      </c>
      <c r="B33" s="279"/>
      <c r="C33" s="279"/>
      <c r="D33" s="279"/>
      <c r="E33" s="279"/>
      <c r="F33" s="280"/>
    </row>
    <row r="34" spans="1:6" ht="15">
      <c r="A34" s="12" t="s">
        <v>174</v>
      </c>
      <c r="B34" s="176"/>
      <c r="C34" s="176"/>
      <c r="D34" s="176"/>
      <c r="E34" s="176"/>
      <c r="F34" s="175"/>
    </row>
    <row r="35" spans="1:6" ht="15">
      <c r="A35" s="196" t="s">
        <v>175</v>
      </c>
      <c r="B35" s="195"/>
      <c r="C35" s="195"/>
      <c r="D35" s="195"/>
      <c r="E35" s="195"/>
      <c r="F35" s="194"/>
    </row>
    <row r="36" spans="1:6" ht="15">
      <c r="A36" s="252" t="s">
        <v>200</v>
      </c>
      <c r="B36" s="253"/>
      <c r="C36" s="253"/>
      <c r="D36" s="253"/>
      <c r="E36" s="165"/>
      <c r="F36" s="155"/>
    </row>
    <row r="37" spans="1:6" ht="15">
      <c r="A37" s="12" t="s">
        <v>176</v>
      </c>
      <c r="B37" s="253"/>
      <c r="C37" s="253"/>
      <c r="D37" s="253"/>
      <c r="E37" s="165"/>
      <c r="F37" s="155"/>
    </row>
    <row r="38" spans="1:6" ht="15">
      <c r="A38" s="5" t="s">
        <v>177</v>
      </c>
      <c r="B38" s="253"/>
      <c r="C38" s="253"/>
      <c r="D38" s="253"/>
      <c r="E38" s="165"/>
      <c r="F38" s="155"/>
    </row>
  </sheetData>
  <sheetProtection/>
  <mergeCells count="12">
    <mergeCell ref="A33:F33"/>
    <mergeCell ref="A27:F27"/>
    <mergeCell ref="A32:F32"/>
    <mergeCell ref="B29:C29"/>
    <mergeCell ref="B30:C30"/>
    <mergeCell ref="B31:C31"/>
    <mergeCell ref="D29:F29"/>
    <mergeCell ref="D30:F30"/>
    <mergeCell ref="D31:F31"/>
    <mergeCell ref="A25:F26"/>
    <mergeCell ref="B28:C28"/>
    <mergeCell ref="D28:F28"/>
  </mergeCells>
  <printOptions/>
  <pageMargins left="0.7" right="0.7" top="0.75" bottom="0.75" header="0.3" footer="0.3"/>
  <pageSetup fitToHeight="1" fitToWidth="1" horizontalDpi="600" verticalDpi="600" orientation="portrait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view="pageBreakPreview" zoomScale="80" zoomScaleSheetLayoutView="80" zoomScalePageLayoutView="0" workbookViewId="0" topLeftCell="A1">
      <selection activeCell="B38" sqref="B38"/>
    </sheetView>
  </sheetViews>
  <sheetFormatPr defaultColWidth="9.140625" defaultRowHeight="12.75"/>
  <cols>
    <col min="1" max="1" width="53.7109375" style="136" customWidth="1"/>
    <col min="2" max="2" width="16.421875" style="136" customWidth="1"/>
    <col min="3" max="3" width="15.140625" style="136" customWidth="1"/>
    <col min="4" max="4" width="16.140625" style="136" customWidth="1"/>
    <col min="5" max="5" width="9.7109375" style="136" customWidth="1"/>
    <col min="6" max="6" width="18.421875" style="229" customWidth="1"/>
    <col min="7" max="7" width="41.00390625" style="136" bestFit="1" customWidth="1"/>
    <col min="8" max="8" width="10.57421875" style="136" bestFit="1" customWidth="1"/>
    <col min="9" max="16384" width="9.140625" style="136" customWidth="1"/>
  </cols>
  <sheetData>
    <row r="1" spans="1:6" ht="15">
      <c r="A1" s="57" t="s">
        <v>30</v>
      </c>
      <c r="B1" s="55"/>
      <c r="C1" s="103"/>
      <c r="D1" s="102"/>
      <c r="E1" s="102"/>
      <c r="F1" s="155"/>
    </row>
    <row r="2" spans="1:6" ht="15">
      <c r="A2" s="233" t="s">
        <v>151</v>
      </c>
      <c r="B2" s="55"/>
      <c r="C2" s="103"/>
      <c r="D2" s="102"/>
      <c r="E2" s="102"/>
      <c r="F2" s="155"/>
    </row>
    <row r="3" spans="1:6" ht="15">
      <c r="A3" s="52" t="s">
        <v>170</v>
      </c>
      <c r="B3" s="99"/>
      <c r="C3" s="100"/>
      <c r="D3" s="99"/>
      <c r="E3" s="99"/>
      <c r="F3" s="155"/>
    </row>
    <row r="4" spans="1:6" ht="15">
      <c r="A4" s="57"/>
      <c r="B4" s="99"/>
      <c r="C4" s="100"/>
      <c r="D4" s="99"/>
      <c r="E4" s="99"/>
      <c r="F4" s="155"/>
    </row>
    <row r="5" spans="1:6" ht="34.5" customHeight="1">
      <c r="A5" s="47" t="s">
        <v>29</v>
      </c>
      <c r="B5" s="133" t="s">
        <v>28</v>
      </c>
      <c r="C5" s="46" t="s">
        <v>27</v>
      </c>
      <c r="D5" s="45" t="s">
        <v>26</v>
      </c>
      <c r="E5" s="97" t="s">
        <v>25</v>
      </c>
      <c r="F5" s="44" t="s">
        <v>24</v>
      </c>
    </row>
    <row r="6" spans="1:6" ht="15">
      <c r="A6" s="37" t="s">
        <v>67</v>
      </c>
      <c r="B6" s="36"/>
      <c r="C6" s="35"/>
      <c r="D6" s="34"/>
      <c r="E6" s="96"/>
      <c r="F6" s="235"/>
    </row>
    <row r="7" spans="1:6" ht="15">
      <c r="A7" s="37" t="s">
        <v>22</v>
      </c>
      <c r="B7" s="36"/>
      <c r="C7" s="40"/>
      <c r="D7" s="34"/>
      <c r="E7" s="96"/>
      <c r="F7" s="235"/>
    </row>
    <row r="8" spans="1:6" ht="15">
      <c r="A8" s="37" t="s">
        <v>21</v>
      </c>
      <c r="B8" s="36"/>
      <c r="C8" s="40"/>
      <c r="D8" s="34"/>
      <c r="E8" s="96"/>
      <c r="F8" s="235"/>
    </row>
    <row r="9" spans="1:11" ht="15">
      <c r="A9" s="36" t="s">
        <v>16</v>
      </c>
      <c r="B9" s="36" t="s">
        <v>14</v>
      </c>
      <c r="C9" s="40">
        <v>40</v>
      </c>
      <c r="D9" s="34">
        <v>407.36</v>
      </c>
      <c r="E9" s="79">
        <v>16.28</v>
      </c>
      <c r="F9" s="235" t="s">
        <v>128</v>
      </c>
      <c r="G9" s="43"/>
      <c r="H9" s="42"/>
      <c r="I9" s="5"/>
      <c r="J9" s="42"/>
      <c r="K9" s="112"/>
    </row>
    <row r="10" spans="1:11" ht="15">
      <c r="A10" s="36" t="s">
        <v>43</v>
      </c>
      <c r="B10" s="36" t="s">
        <v>14</v>
      </c>
      <c r="C10" s="40">
        <v>32</v>
      </c>
      <c r="D10" s="34">
        <v>405.88</v>
      </c>
      <c r="E10" s="79">
        <v>16.22</v>
      </c>
      <c r="F10" s="235" t="s">
        <v>127</v>
      </c>
      <c r="G10" s="43"/>
      <c r="H10" s="42"/>
      <c r="I10" s="5"/>
      <c r="J10" s="42"/>
      <c r="K10" s="112"/>
    </row>
    <row r="11" spans="1:11" ht="15">
      <c r="A11" s="36" t="s">
        <v>76</v>
      </c>
      <c r="B11" s="36" t="s">
        <v>14</v>
      </c>
      <c r="C11" s="40">
        <v>40</v>
      </c>
      <c r="D11" s="34">
        <v>405.68</v>
      </c>
      <c r="E11" s="79">
        <v>16.21</v>
      </c>
      <c r="F11" s="235" t="s">
        <v>125</v>
      </c>
      <c r="G11" s="43"/>
      <c r="H11" s="42"/>
      <c r="I11" s="5"/>
      <c r="J11" s="42"/>
      <c r="K11" s="112"/>
    </row>
    <row r="12" spans="1:11" ht="15">
      <c r="A12" s="36" t="s">
        <v>17</v>
      </c>
      <c r="B12" s="36" t="s">
        <v>14</v>
      </c>
      <c r="C12" s="40">
        <v>40</v>
      </c>
      <c r="D12" s="34">
        <v>405.46</v>
      </c>
      <c r="E12" s="79">
        <v>16.2</v>
      </c>
      <c r="F12" s="235" t="s">
        <v>124</v>
      </c>
      <c r="G12" s="43"/>
      <c r="H12" s="42"/>
      <c r="I12" s="5"/>
      <c r="J12" s="42"/>
      <c r="K12" s="112"/>
    </row>
    <row r="13" spans="1:11" ht="15">
      <c r="A13" s="254" t="s">
        <v>114</v>
      </c>
      <c r="B13" s="247" t="s">
        <v>157</v>
      </c>
      <c r="C13" s="40">
        <v>40</v>
      </c>
      <c r="D13" s="34">
        <v>405.06</v>
      </c>
      <c r="E13" s="79">
        <v>16.18</v>
      </c>
      <c r="F13" s="235" t="s">
        <v>126</v>
      </c>
      <c r="G13" s="43"/>
      <c r="H13" s="42"/>
      <c r="I13" s="5"/>
      <c r="J13" s="42"/>
      <c r="K13" s="112"/>
    </row>
    <row r="14" spans="1:11" ht="15">
      <c r="A14" s="36" t="s">
        <v>18</v>
      </c>
      <c r="B14" s="36" t="s">
        <v>14</v>
      </c>
      <c r="C14" s="40">
        <v>10</v>
      </c>
      <c r="D14" s="34">
        <v>100.19</v>
      </c>
      <c r="E14" s="79">
        <v>4</v>
      </c>
      <c r="F14" s="235" t="s">
        <v>155</v>
      </c>
      <c r="G14" s="43"/>
      <c r="H14" s="42"/>
      <c r="I14" s="5"/>
      <c r="J14" s="42"/>
      <c r="K14" s="112"/>
    </row>
    <row r="15" spans="1:6" ht="15">
      <c r="A15" s="41" t="s">
        <v>13</v>
      </c>
      <c r="B15" s="36"/>
      <c r="C15" s="40"/>
      <c r="D15" s="28">
        <f>SUM(D9:D14)</f>
        <v>2129.63</v>
      </c>
      <c r="E15" s="28">
        <f>SUM(E9:E14)</f>
        <v>85.09</v>
      </c>
      <c r="F15" s="235"/>
    </row>
    <row r="16" spans="1:6" ht="15">
      <c r="A16" s="122" t="s">
        <v>161</v>
      </c>
      <c r="B16" s="36"/>
      <c r="C16" s="40"/>
      <c r="D16" s="257"/>
      <c r="E16" s="257"/>
      <c r="F16" s="235"/>
    </row>
    <row r="17" spans="1:6" ht="15">
      <c r="A17" s="23" t="s">
        <v>180</v>
      </c>
      <c r="B17" s="36" t="s">
        <v>163</v>
      </c>
      <c r="C17" s="40">
        <v>250000</v>
      </c>
      <c r="D17" s="212">
        <v>249.71</v>
      </c>
      <c r="E17" s="212">
        <v>9.98</v>
      </c>
      <c r="F17" s="235" t="s">
        <v>182</v>
      </c>
    </row>
    <row r="18" spans="1:6" ht="15">
      <c r="A18" s="122" t="s">
        <v>13</v>
      </c>
      <c r="B18" s="36"/>
      <c r="C18" s="40"/>
      <c r="D18" s="28">
        <f>SUM(D17)</f>
        <v>249.71</v>
      </c>
      <c r="E18" s="28">
        <f>SUM(E17)</f>
        <v>9.98</v>
      </c>
      <c r="F18" s="235"/>
    </row>
    <row r="19" spans="1:6" ht="15">
      <c r="A19" s="37" t="s">
        <v>12</v>
      </c>
      <c r="B19" s="36"/>
      <c r="C19" s="40"/>
      <c r="D19" s="34"/>
      <c r="E19" s="96"/>
      <c r="F19" s="235"/>
    </row>
    <row r="20" spans="1:6" ht="15">
      <c r="A20" s="37" t="s">
        <v>11</v>
      </c>
      <c r="B20" s="36"/>
      <c r="C20" s="35"/>
      <c r="D20" s="34">
        <v>56.62</v>
      </c>
      <c r="E20" s="79">
        <v>2.26</v>
      </c>
      <c r="F20" s="235"/>
    </row>
    <row r="21" spans="1:6" ht="15">
      <c r="A21" s="37" t="s">
        <v>10</v>
      </c>
      <c r="B21" s="36"/>
      <c r="C21" s="35"/>
      <c r="D21" s="34">
        <v>66.86</v>
      </c>
      <c r="E21" s="79">
        <v>2.67</v>
      </c>
      <c r="F21" s="235"/>
    </row>
    <row r="22" spans="1:10" s="214" customFormat="1" ht="15">
      <c r="A22" s="30" t="s">
        <v>9</v>
      </c>
      <c r="B22" s="30"/>
      <c r="C22" s="29"/>
      <c r="D22" s="28">
        <f>+D15+D20+D21+D18</f>
        <v>2502.82</v>
      </c>
      <c r="E22" s="28">
        <f>+E15+E20+E21+E18</f>
        <v>100.00000000000001</v>
      </c>
      <c r="F22" s="26"/>
      <c r="I22" s="25"/>
      <c r="J22" s="24"/>
    </row>
    <row r="23" spans="1:6" s="214" customFormat="1" ht="15">
      <c r="A23" s="36" t="s">
        <v>8</v>
      </c>
      <c r="B23" s="109"/>
      <c r="C23" s="108"/>
      <c r="D23" s="231"/>
      <c r="E23" s="230"/>
      <c r="F23" s="106"/>
    </row>
    <row r="24" spans="1:6" ht="15">
      <c r="A24" s="184" t="s">
        <v>7</v>
      </c>
      <c r="B24" s="185"/>
      <c r="C24" s="185"/>
      <c r="D24" s="185"/>
      <c r="E24" s="185"/>
      <c r="F24" s="186"/>
    </row>
    <row r="25" spans="1:6" ht="15">
      <c r="A25" s="17" t="s">
        <v>6</v>
      </c>
      <c r="B25" s="187"/>
      <c r="C25" s="16"/>
      <c r="D25" s="16"/>
      <c r="E25" s="16"/>
      <c r="F25" s="188"/>
    </row>
    <row r="26" spans="1:6" ht="15" customHeight="1">
      <c r="A26" s="266" t="s">
        <v>171</v>
      </c>
      <c r="B26" s="267"/>
      <c r="C26" s="267"/>
      <c r="D26" s="267"/>
      <c r="E26" s="267"/>
      <c r="F26" s="268"/>
    </row>
    <row r="27" spans="1:6" ht="15">
      <c r="A27" s="269"/>
      <c r="B27" s="267"/>
      <c r="C27" s="267"/>
      <c r="D27" s="267"/>
      <c r="E27" s="267"/>
      <c r="F27" s="268"/>
    </row>
    <row r="28" spans="1:6" ht="15">
      <c r="A28" s="270" t="s">
        <v>5</v>
      </c>
      <c r="B28" s="271"/>
      <c r="C28" s="271"/>
      <c r="D28" s="271"/>
      <c r="E28" s="271"/>
      <c r="F28" s="272"/>
    </row>
    <row r="29" spans="1:6" s="234" customFormat="1" ht="15" customHeight="1">
      <c r="A29" s="15" t="s">
        <v>4</v>
      </c>
      <c r="B29" s="273" t="s">
        <v>169</v>
      </c>
      <c r="C29" s="274"/>
      <c r="D29" s="275" t="s">
        <v>178</v>
      </c>
      <c r="E29" s="276"/>
      <c r="F29" s="277"/>
    </row>
    <row r="30" spans="1:8" s="234" customFormat="1" ht="15">
      <c r="A30" s="13" t="s">
        <v>184</v>
      </c>
      <c r="B30" s="284">
        <v>12.1707</v>
      </c>
      <c r="C30" s="286"/>
      <c r="D30" s="284">
        <v>12.281</v>
      </c>
      <c r="E30" s="285"/>
      <c r="F30" s="286"/>
      <c r="H30" s="244"/>
    </row>
    <row r="31" spans="1:8" s="234" customFormat="1" ht="15">
      <c r="A31" s="13" t="s">
        <v>183</v>
      </c>
      <c r="B31" s="284">
        <v>12.1707</v>
      </c>
      <c r="C31" s="286"/>
      <c r="D31" s="284">
        <v>12.281</v>
      </c>
      <c r="E31" s="285"/>
      <c r="F31" s="286"/>
      <c r="H31" s="244"/>
    </row>
    <row r="32" spans="1:8" s="234" customFormat="1" ht="15">
      <c r="A32" s="13" t="s">
        <v>1</v>
      </c>
      <c r="B32" s="284">
        <v>12.2814</v>
      </c>
      <c r="C32" s="286"/>
      <c r="D32" s="284">
        <v>12.3972</v>
      </c>
      <c r="E32" s="285"/>
      <c r="F32" s="286"/>
      <c r="H32" s="244"/>
    </row>
    <row r="33" spans="1:8" s="234" customFormat="1" ht="15">
      <c r="A33" s="13" t="s">
        <v>0</v>
      </c>
      <c r="B33" s="284">
        <v>12.2814</v>
      </c>
      <c r="C33" s="286"/>
      <c r="D33" s="284">
        <v>12.3972</v>
      </c>
      <c r="E33" s="285"/>
      <c r="F33" s="286"/>
      <c r="H33" s="244"/>
    </row>
    <row r="34" spans="1:6" ht="15">
      <c r="A34" s="281" t="s">
        <v>172</v>
      </c>
      <c r="B34" s="282"/>
      <c r="C34" s="282"/>
      <c r="D34" s="282"/>
      <c r="E34" s="282"/>
      <c r="F34" s="283"/>
    </row>
    <row r="35" spans="1:6" ht="30.75" customHeight="1">
      <c r="A35" s="278" t="s">
        <v>173</v>
      </c>
      <c r="B35" s="279"/>
      <c r="C35" s="279"/>
      <c r="D35" s="279"/>
      <c r="E35" s="279"/>
      <c r="F35" s="280"/>
    </row>
    <row r="36" spans="1:6" ht="15">
      <c r="A36" s="12" t="s">
        <v>174</v>
      </c>
      <c r="B36" s="176"/>
      <c r="C36" s="176"/>
      <c r="D36" s="176"/>
      <c r="E36" s="176"/>
      <c r="F36" s="175"/>
    </row>
    <row r="37" spans="1:6" ht="15">
      <c r="A37" s="196" t="s">
        <v>175</v>
      </c>
      <c r="B37" s="195"/>
      <c r="C37" s="195"/>
      <c r="D37" s="195"/>
      <c r="E37" s="195"/>
      <c r="F37" s="194"/>
    </row>
    <row r="38" spans="1:6" ht="15">
      <c r="A38" s="252" t="s">
        <v>201</v>
      </c>
      <c r="B38" s="253"/>
      <c r="C38" s="253"/>
      <c r="D38" s="253"/>
      <c r="E38" s="165"/>
      <c r="F38" s="155"/>
    </row>
    <row r="39" spans="1:6" ht="15">
      <c r="A39" s="12" t="s">
        <v>176</v>
      </c>
      <c r="B39" s="253"/>
      <c r="C39" s="253"/>
      <c r="D39" s="253"/>
      <c r="E39" s="165"/>
      <c r="F39" s="155"/>
    </row>
    <row r="40" spans="1:6" ht="15">
      <c r="A40" s="5" t="s">
        <v>177</v>
      </c>
      <c r="B40" s="253"/>
      <c r="C40" s="253"/>
      <c r="D40" s="253"/>
      <c r="E40" s="165"/>
      <c r="F40" s="155"/>
    </row>
  </sheetData>
  <sheetProtection/>
  <mergeCells count="14">
    <mergeCell ref="D32:F32"/>
    <mergeCell ref="D33:F33"/>
    <mergeCell ref="B32:C32"/>
    <mergeCell ref="B33:C33"/>
    <mergeCell ref="A28:F28"/>
    <mergeCell ref="A34:F34"/>
    <mergeCell ref="A26:F27"/>
    <mergeCell ref="B29:C29"/>
    <mergeCell ref="D29:F29"/>
    <mergeCell ref="A35:F35"/>
    <mergeCell ref="B30:C30"/>
    <mergeCell ref="B31:C31"/>
    <mergeCell ref="D30:F30"/>
    <mergeCell ref="D31:F31"/>
  </mergeCells>
  <printOptions/>
  <pageMargins left="0.7" right="0.7" top="0.75" bottom="0.75" header="0.3" footer="0.3"/>
  <pageSetup fitToHeight="1" fitToWidth="1" horizontalDpi="600" verticalDpi="600" orientation="portrait" scale="70" r:id="rId1"/>
  <rowBreaks count="1" manualBreakCount="1">
    <brk id="2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view="pageBreakPreview" zoomScale="85" zoomScaleNormal="85" zoomScaleSheetLayoutView="85" zoomScalePageLayoutView="0" workbookViewId="0" topLeftCell="A2">
      <selection activeCell="G5" sqref="G5"/>
    </sheetView>
  </sheetViews>
  <sheetFormatPr defaultColWidth="9.140625" defaultRowHeight="12.75"/>
  <cols>
    <col min="1" max="1" width="88.8515625" style="5" customWidth="1"/>
    <col min="2" max="2" width="21.00390625" style="5" customWidth="1"/>
    <col min="3" max="3" width="16.421875" style="5" customWidth="1"/>
    <col min="4" max="4" width="15.421875" style="5" customWidth="1"/>
    <col min="5" max="5" width="10.8515625" style="5" customWidth="1"/>
    <col min="6" max="6" width="17.28125" style="3" customWidth="1"/>
    <col min="7" max="7" width="39.57421875" style="1" bestFit="1" customWidth="1"/>
    <col min="8" max="8" width="9.140625" style="14" customWidth="1"/>
    <col min="9" max="12" width="9.140625" style="1" customWidth="1"/>
    <col min="13" max="14" width="9.140625" style="2" customWidth="1"/>
    <col min="15" max="16384" width="9.140625" style="1" customWidth="1"/>
  </cols>
  <sheetData>
    <row r="1" spans="1:6" ht="15">
      <c r="A1" s="57" t="s">
        <v>30</v>
      </c>
      <c r="B1" s="55"/>
      <c r="C1" s="103"/>
      <c r="D1" s="102"/>
      <c r="E1" s="102"/>
      <c r="F1" s="101"/>
    </row>
    <row r="2" spans="1:6" ht="15">
      <c r="A2" s="57" t="s">
        <v>49</v>
      </c>
      <c r="B2" s="55"/>
      <c r="C2" s="56"/>
      <c r="D2" s="55"/>
      <c r="E2" s="55"/>
      <c r="F2" s="53"/>
    </row>
    <row r="3" spans="1:6" ht="15">
      <c r="A3" s="52" t="s">
        <v>170</v>
      </c>
      <c r="B3" s="99"/>
      <c r="C3" s="100"/>
      <c r="D3" s="99"/>
      <c r="E3" s="99"/>
      <c r="F3" s="98"/>
    </row>
    <row r="4" spans="1:6" ht="15">
      <c r="A4" s="57"/>
      <c r="B4" s="99"/>
      <c r="C4" s="100"/>
      <c r="D4" s="99"/>
      <c r="E4" s="99"/>
      <c r="F4" s="98"/>
    </row>
    <row r="5" spans="1:6" ht="34.5" customHeight="1">
      <c r="A5" s="47" t="s">
        <v>29</v>
      </c>
      <c r="B5" s="47" t="s">
        <v>28</v>
      </c>
      <c r="C5" s="46" t="s">
        <v>27</v>
      </c>
      <c r="D5" s="45" t="s">
        <v>26</v>
      </c>
      <c r="E5" s="97" t="s">
        <v>25</v>
      </c>
      <c r="F5" s="44" t="s">
        <v>24</v>
      </c>
    </row>
    <row r="6" spans="1:6" ht="15">
      <c r="A6" s="37" t="s">
        <v>23</v>
      </c>
      <c r="B6" s="36"/>
      <c r="C6" s="35"/>
      <c r="D6" s="34"/>
      <c r="E6" s="96"/>
      <c r="F6" s="32"/>
    </row>
    <row r="7" spans="1:6" ht="15">
      <c r="A7" s="37" t="s">
        <v>22</v>
      </c>
      <c r="B7" s="36"/>
      <c r="C7" s="35"/>
      <c r="D7" s="34"/>
      <c r="E7" s="96"/>
      <c r="F7" s="32"/>
    </row>
    <row r="8" spans="1:6" ht="15">
      <c r="A8" s="95" t="s">
        <v>21</v>
      </c>
      <c r="B8" s="36"/>
      <c r="C8" s="40"/>
      <c r="D8" s="34"/>
      <c r="E8" s="38"/>
      <c r="F8" s="32"/>
    </row>
    <row r="9" spans="1:10" ht="15">
      <c r="A9" s="182" t="s">
        <v>48</v>
      </c>
      <c r="B9" s="89" t="s">
        <v>14</v>
      </c>
      <c r="C9" s="88">
        <v>350</v>
      </c>
      <c r="D9" s="87">
        <v>3582.99</v>
      </c>
      <c r="E9" s="33">
        <v>14.04</v>
      </c>
      <c r="F9" s="86" t="s">
        <v>47</v>
      </c>
      <c r="G9" s="43"/>
      <c r="H9" s="5"/>
      <c r="I9" s="42"/>
      <c r="J9" s="42"/>
    </row>
    <row r="10" spans="1:10" ht="15">
      <c r="A10" s="182" t="s">
        <v>46</v>
      </c>
      <c r="B10" s="89" t="s">
        <v>45</v>
      </c>
      <c r="C10" s="88">
        <v>340</v>
      </c>
      <c r="D10" s="87">
        <v>3410.92</v>
      </c>
      <c r="E10" s="33">
        <v>13.36</v>
      </c>
      <c r="F10" s="86" t="s">
        <v>44</v>
      </c>
      <c r="G10" s="43"/>
      <c r="H10" s="5"/>
      <c r="I10" s="42"/>
      <c r="J10" s="42"/>
    </row>
    <row r="11" spans="1:10" ht="15">
      <c r="A11" s="182" t="s">
        <v>43</v>
      </c>
      <c r="B11" s="89" t="s">
        <v>14</v>
      </c>
      <c r="C11" s="88">
        <v>50</v>
      </c>
      <c r="D11" s="87">
        <v>515.39</v>
      </c>
      <c r="E11" s="33">
        <v>2.02</v>
      </c>
      <c r="F11" s="86" t="s">
        <v>42</v>
      </c>
      <c r="G11" s="43"/>
      <c r="H11" s="5"/>
      <c r="I11" s="42"/>
      <c r="J11" s="42"/>
    </row>
    <row r="12" spans="1:10" ht="15">
      <c r="A12" s="182" t="s">
        <v>15</v>
      </c>
      <c r="B12" s="89" t="s">
        <v>14</v>
      </c>
      <c r="C12" s="88">
        <v>50</v>
      </c>
      <c r="D12" s="87">
        <v>511.24</v>
      </c>
      <c r="E12" s="33">
        <v>2</v>
      </c>
      <c r="F12" s="86" t="s">
        <v>41</v>
      </c>
      <c r="G12" s="43"/>
      <c r="H12" s="5"/>
      <c r="I12" s="42"/>
      <c r="J12" s="42"/>
    </row>
    <row r="13" spans="1:14" s="14" customFormat="1" ht="15">
      <c r="A13" s="94" t="s">
        <v>13</v>
      </c>
      <c r="B13" s="93"/>
      <c r="C13" s="40"/>
      <c r="D13" s="92">
        <f>SUM(D9:D12)</f>
        <v>8020.54</v>
      </c>
      <c r="E13" s="39">
        <f>SUM(E9:E12)</f>
        <v>31.419999999999998</v>
      </c>
      <c r="F13" s="90"/>
      <c r="G13" s="71"/>
      <c r="M13" s="91"/>
      <c r="N13" s="91"/>
    </row>
    <row r="14" spans="1:7" ht="15">
      <c r="A14" s="37" t="s">
        <v>40</v>
      </c>
      <c r="B14" s="36"/>
      <c r="C14" s="40"/>
      <c r="D14" s="34"/>
      <c r="E14" s="38"/>
      <c r="F14" s="90"/>
      <c r="G14" s="71"/>
    </row>
    <row r="15" spans="1:10" ht="15">
      <c r="A15" s="182" t="s">
        <v>39</v>
      </c>
      <c r="B15" s="89" t="s">
        <v>38</v>
      </c>
      <c r="C15" s="88">
        <v>440</v>
      </c>
      <c r="D15" s="87">
        <v>4612.56</v>
      </c>
      <c r="E15" s="33">
        <v>18.07</v>
      </c>
      <c r="F15" s="86" t="s">
        <v>37</v>
      </c>
      <c r="G15" s="43"/>
      <c r="H15" s="5"/>
      <c r="I15" s="42"/>
      <c r="J15" s="42"/>
    </row>
    <row r="16" spans="1:10" ht="15">
      <c r="A16" s="182" t="s">
        <v>167</v>
      </c>
      <c r="B16" s="89" t="s">
        <v>82</v>
      </c>
      <c r="C16" s="88">
        <v>45</v>
      </c>
      <c r="D16" s="87">
        <v>4608.26</v>
      </c>
      <c r="E16" s="33">
        <v>18.05</v>
      </c>
      <c r="F16" s="86" t="s">
        <v>83</v>
      </c>
      <c r="G16" s="43"/>
      <c r="H16" s="5"/>
      <c r="I16" s="42"/>
      <c r="J16" s="42"/>
    </row>
    <row r="17" spans="1:14" s="14" customFormat="1" ht="15">
      <c r="A17" s="37" t="s">
        <v>13</v>
      </c>
      <c r="B17" s="37"/>
      <c r="C17" s="85"/>
      <c r="D17" s="84">
        <f>SUM(D15:D16)</f>
        <v>9220.82</v>
      </c>
      <c r="E17" s="84">
        <f>SUM(E15:E16)</f>
        <v>36.120000000000005</v>
      </c>
      <c r="F17" s="32"/>
      <c r="G17" s="71"/>
      <c r="I17" s="1"/>
      <c r="J17" s="1"/>
      <c r="K17" s="1"/>
      <c r="L17" s="1"/>
      <c r="M17" s="2"/>
      <c r="N17" s="2"/>
    </row>
    <row r="18" spans="1:14" s="14" customFormat="1" ht="15">
      <c r="A18" s="76" t="s">
        <v>36</v>
      </c>
      <c r="B18" s="75"/>
      <c r="C18" s="74"/>
      <c r="D18" s="83"/>
      <c r="E18" s="83"/>
      <c r="F18" s="72"/>
      <c r="G18" s="71"/>
      <c r="I18" s="1"/>
      <c r="J18" s="1"/>
      <c r="K18" s="1"/>
      <c r="L18" s="1"/>
      <c r="M18" s="2"/>
      <c r="N18" s="2"/>
    </row>
    <row r="19" spans="1:14" s="14" customFormat="1" ht="15">
      <c r="A19" s="76" t="s">
        <v>21</v>
      </c>
      <c r="B19" s="75"/>
      <c r="C19" s="74"/>
      <c r="D19" s="83"/>
      <c r="E19" s="83"/>
      <c r="F19" s="72"/>
      <c r="G19" s="71"/>
      <c r="I19" s="1"/>
      <c r="J19" s="1"/>
      <c r="K19" s="1"/>
      <c r="L19" s="1"/>
      <c r="M19" s="2"/>
      <c r="N19" s="2"/>
    </row>
    <row r="20" spans="1:14" s="14" customFormat="1" ht="15">
      <c r="A20" s="23" t="s">
        <v>35</v>
      </c>
      <c r="B20" s="23" t="s">
        <v>32</v>
      </c>
      <c r="C20" s="80">
        <v>310</v>
      </c>
      <c r="D20" s="79">
        <v>3574.53</v>
      </c>
      <c r="E20" s="82">
        <v>14</v>
      </c>
      <c r="F20" s="81" t="s">
        <v>34</v>
      </c>
      <c r="G20" s="43"/>
      <c r="H20" s="5"/>
      <c r="I20" s="42"/>
      <c r="J20" s="1"/>
      <c r="K20" s="1"/>
      <c r="L20" s="1"/>
      <c r="M20" s="2"/>
      <c r="N20" s="2"/>
    </row>
    <row r="21" spans="1:14" s="14" customFormat="1" ht="15">
      <c r="A21" s="23" t="s">
        <v>33</v>
      </c>
      <c r="B21" s="23" t="s">
        <v>32</v>
      </c>
      <c r="C21" s="80">
        <v>250</v>
      </c>
      <c r="D21" s="79">
        <v>2886.25</v>
      </c>
      <c r="E21" s="78">
        <v>11.31</v>
      </c>
      <c r="F21" s="77" t="s">
        <v>31</v>
      </c>
      <c r="G21" s="43"/>
      <c r="H21" s="5"/>
      <c r="I21" s="42"/>
      <c r="J21" s="1"/>
      <c r="K21" s="1"/>
      <c r="L21" s="1"/>
      <c r="M21" s="2"/>
      <c r="N21" s="2"/>
    </row>
    <row r="22" spans="1:14" s="14" customFormat="1" ht="15">
      <c r="A22" s="76" t="s">
        <v>13</v>
      </c>
      <c r="B22" s="75"/>
      <c r="C22" s="74"/>
      <c r="D22" s="73">
        <f>SUM(D20:D21)</f>
        <v>6460.780000000001</v>
      </c>
      <c r="E22" s="73">
        <f>SUM(E20:E21)</f>
        <v>25.310000000000002</v>
      </c>
      <c r="F22" s="72"/>
      <c r="G22" s="71"/>
      <c r="I22" s="1"/>
      <c r="J22" s="1"/>
      <c r="K22" s="1"/>
      <c r="L22" s="1"/>
      <c r="M22" s="2"/>
      <c r="N22" s="2"/>
    </row>
    <row r="23" spans="1:14" s="14" customFormat="1" ht="15">
      <c r="A23" s="37" t="s">
        <v>12</v>
      </c>
      <c r="B23" s="36"/>
      <c r="C23" s="40"/>
      <c r="D23" s="34"/>
      <c r="E23" s="38"/>
      <c r="F23" s="32"/>
      <c r="G23" s="71"/>
      <c r="I23" s="1"/>
      <c r="J23" s="1"/>
      <c r="K23" s="1"/>
      <c r="L23" s="1"/>
      <c r="M23" s="2"/>
      <c r="N23" s="2"/>
    </row>
    <row r="24" spans="1:14" s="14" customFormat="1" ht="15">
      <c r="A24" s="37" t="s">
        <v>11</v>
      </c>
      <c r="B24" s="36"/>
      <c r="C24" s="35"/>
      <c r="D24" s="34">
        <v>1106.68</v>
      </c>
      <c r="E24" s="33">
        <v>4.34</v>
      </c>
      <c r="F24" s="32"/>
      <c r="G24" s="71"/>
      <c r="I24" s="1"/>
      <c r="J24" s="1"/>
      <c r="K24" s="1"/>
      <c r="L24" s="1"/>
      <c r="M24" s="2"/>
      <c r="N24" s="2"/>
    </row>
    <row r="25" spans="1:14" s="14" customFormat="1" ht="15">
      <c r="A25" s="37" t="s">
        <v>10</v>
      </c>
      <c r="B25" s="36"/>
      <c r="C25" s="35"/>
      <c r="D25" s="34">
        <v>716.19</v>
      </c>
      <c r="E25" s="33">
        <v>2.81</v>
      </c>
      <c r="F25" s="32"/>
      <c r="G25" s="71"/>
      <c r="I25" s="1"/>
      <c r="J25" s="1"/>
      <c r="K25" s="1"/>
      <c r="L25" s="1"/>
      <c r="M25" s="2"/>
      <c r="N25" s="2"/>
    </row>
    <row r="26" spans="1:14" s="14" customFormat="1" ht="15">
      <c r="A26" s="30" t="s">
        <v>9</v>
      </c>
      <c r="B26" s="30"/>
      <c r="C26" s="29"/>
      <c r="D26" s="28">
        <f>D13+D17+D22+D24+D25</f>
        <v>25525.01</v>
      </c>
      <c r="E26" s="28">
        <f>E13+E17+E22+E24+E25</f>
        <v>100.00000000000001</v>
      </c>
      <c r="F26" s="26"/>
      <c r="G26" s="71"/>
      <c r="I26" s="25"/>
      <c r="J26" s="24"/>
      <c r="K26" s="1"/>
      <c r="L26" s="1"/>
      <c r="M26" s="2"/>
      <c r="N26" s="2"/>
    </row>
    <row r="27" spans="1:14" s="14" customFormat="1" ht="15">
      <c r="A27" s="23" t="s">
        <v>8</v>
      </c>
      <c r="B27" s="22"/>
      <c r="C27" s="21"/>
      <c r="D27" s="20"/>
      <c r="E27" s="19"/>
      <c r="F27" s="18"/>
      <c r="G27" s="71"/>
      <c r="I27" s="1"/>
      <c r="J27" s="1"/>
      <c r="K27" s="1"/>
      <c r="L27" s="1"/>
      <c r="M27" s="2"/>
      <c r="N27" s="2"/>
    </row>
    <row r="28" spans="1:14" s="14" customFormat="1" ht="15">
      <c r="A28" s="70" t="s">
        <v>7</v>
      </c>
      <c r="B28" s="69"/>
      <c r="C28" s="69"/>
      <c r="D28" s="69"/>
      <c r="E28" s="69"/>
      <c r="F28" s="68"/>
      <c r="G28" s="1"/>
      <c r="I28" s="1"/>
      <c r="J28" s="1"/>
      <c r="K28" s="1"/>
      <c r="L28" s="1"/>
      <c r="M28" s="2"/>
      <c r="N28" s="2"/>
    </row>
    <row r="29" spans="1:14" s="14" customFormat="1" ht="15">
      <c r="A29" s="17" t="s">
        <v>6</v>
      </c>
      <c r="B29" s="8"/>
      <c r="C29" s="16"/>
      <c r="D29" s="16"/>
      <c r="E29" s="16"/>
      <c r="F29" s="6"/>
      <c r="G29" s="1"/>
      <c r="I29" s="1"/>
      <c r="J29" s="1"/>
      <c r="K29" s="1"/>
      <c r="L29" s="1"/>
      <c r="M29" s="2"/>
      <c r="N29" s="2"/>
    </row>
    <row r="30" spans="1:14" s="14" customFormat="1" ht="15" customHeight="1">
      <c r="A30" s="266" t="s">
        <v>171</v>
      </c>
      <c r="B30" s="267"/>
      <c r="C30" s="267"/>
      <c r="D30" s="267"/>
      <c r="E30" s="267"/>
      <c r="F30" s="268"/>
      <c r="G30" s="1"/>
      <c r="I30" s="1"/>
      <c r="J30" s="1"/>
      <c r="K30" s="1"/>
      <c r="L30" s="1"/>
      <c r="M30" s="2"/>
      <c r="N30" s="2"/>
    </row>
    <row r="31" spans="1:14" s="65" customFormat="1" ht="15">
      <c r="A31" s="269"/>
      <c r="B31" s="267"/>
      <c r="C31" s="267"/>
      <c r="D31" s="267"/>
      <c r="E31" s="267"/>
      <c r="F31" s="268"/>
      <c r="G31" s="67"/>
      <c r="I31" s="67"/>
      <c r="J31" s="67"/>
      <c r="K31" s="67"/>
      <c r="L31" s="67"/>
      <c r="M31" s="66"/>
      <c r="N31" s="66"/>
    </row>
    <row r="32" spans="1:14" s="14" customFormat="1" ht="15">
      <c r="A32" s="270" t="s">
        <v>5</v>
      </c>
      <c r="B32" s="271"/>
      <c r="C32" s="271"/>
      <c r="D32" s="271"/>
      <c r="E32" s="271"/>
      <c r="F32" s="272"/>
      <c r="G32" s="1"/>
      <c r="I32" s="1"/>
      <c r="J32" s="1"/>
      <c r="K32" s="1"/>
      <c r="L32" s="1"/>
      <c r="M32" s="2"/>
      <c r="N32" s="2"/>
    </row>
    <row r="33" spans="1:14" s="14" customFormat="1" ht="15" customHeight="1">
      <c r="A33" s="15" t="s">
        <v>4</v>
      </c>
      <c r="B33" s="273" t="s">
        <v>169</v>
      </c>
      <c r="C33" s="274"/>
      <c r="D33" s="275" t="s">
        <v>178</v>
      </c>
      <c r="E33" s="276"/>
      <c r="F33" s="277"/>
      <c r="G33" s="1"/>
      <c r="I33" s="1"/>
      <c r="J33" s="1"/>
      <c r="K33" s="1"/>
      <c r="L33" s="1"/>
      <c r="M33" s="2"/>
      <c r="N33" s="2"/>
    </row>
    <row r="34" spans="1:6" ht="15">
      <c r="A34" s="13" t="s">
        <v>187</v>
      </c>
      <c r="B34" s="284">
        <v>11.1255</v>
      </c>
      <c r="C34" s="286"/>
      <c r="D34" s="284">
        <v>11.2572</v>
      </c>
      <c r="E34" s="285"/>
      <c r="F34" s="286"/>
    </row>
    <row r="35" spans="1:6" ht="15">
      <c r="A35" s="13" t="s">
        <v>183</v>
      </c>
      <c r="B35" s="284">
        <v>13.6044</v>
      </c>
      <c r="C35" s="286"/>
      <c r="D35" s="284">
        <v>13.7655</v>
      </c>
      <c r="E35" s="285"/>
      <c r="F35" s="286"/>
    </row>
    <row r="36" spans="1:6" ht="15">
      <c r="A36" s="13" t="s">
        <v>0</v>
      </c>
      <c r="B36" s="284">
        <v>13.7239</v>
      </c>
      <c r="C36" s="286"/>
      <c r="D36" s="284">
        <v>13.8914</v>
      </c>
      <c r="E36" s="285"/>
      <c r="F36" s="286"/>
    </row>
    <row r="37" spans="1:6" ht="15">
      <c r="A37" s="281" t="s">
        <v>172</v>
      </c>
      <c r="B37" s="282"/>
      <c r="C37" s="282"/>
      <c r="D37" s="282"/>
      <c r="E37" s="282"/>
      <c r="F37" s="283"/>
    </row>
    <row r="38" spans="1:6" ht="29.25" customHeight="1">
      <c r="A38" s="278" t="s">
        <v>173</v>
      </c>
      <c r="B38" s="279"/>
      <c r="C38" s="279"/>
      <c r="D38" s="279"/>
      <c r="E38" s="279"/>
      <c r="F38" s="280"/>
    </row>
    <row r="39" spans="1:6" ht="15">
      <c r="A39" s="12" t="s">
        <v>174</v>
      </c>
      <c r="B39" s="176"/>
      <c r="C39" s="176"/>
      <c r="D39" s="176"/>
      <c r="E39" s="176"/>
      <c r="F39" s="175"/>
    </row>
    <row r="40" spans="1:6" ht="15">
      <c r="A40" s="196" t="s">
        <v>175</v>
      </c>
      <c r="B40" s="195"/>
      <c r="C40" s="195"/>
      <c r="D40" s="195"/>
      <c r="E40" s="195"/>
      <c r="F40" s="194"/>
    </row>
    <row r="41" spans="1:6" ht="15">
      <c r="A41" s="252" t="s">
        <v>191</v>
      </c>
      <c r="B41" s="253"/>
      <c r="C41" s="253"/>
      <c r="D41" s="253"/>
      <c r="E41" s="165"/>
      <c r="F41" s="155"/>
    </row>
    <row r="42" spans="1:6" ht="15">
      <c r="A42" s="12" t="s">
        <v>176</v>
      </c>
      <c r="B42" s="253"/>
      <c r="C42" s="253"/>
      <c r="D42" s="253"/>
      <c r="E42" s="165"/>
      <c r="F42" s="155"/>
    </row>
    <row r="43" spans="1:6" ht="15">
      <c r="A43" s="5" t="s">
        <v>177</v>
      </c>
      <c r="B43" s="253"/>
      <c r="C43" s="253"/>
      <c r="D43" s="253"/>
      <c r="E43" s="165"/>
      <c r="F43" s="155"/>
    </row>
  </sheetData>
  <sheetProtection/>
  <mergeCells count="12">
    <mergeCell ref="A30:F31"/>
    <mergeCell ref="B33:C33"/>
    <mergeCell ref="D33:F33"/>
    <mergeCell ref="A38:F38"/>
    <mergeCell ref="A37:F37"/>
    <mergeCell ref="A32:F32"/>
    <mergeCell ref="D34:F34"/>
    <mergeCell ref="D35:F35"/>
    <mergeCell ref="D36:F36"/>
    <mergeCell ref="B34:C34"/>
    <mergeCell ref="B35:C35"/>
    <mergeCell ref="B36:C36"/>
  </mergeCells>
  <printOptions/>
  <pageMargins left="0.7" right="0.7" top="0.75" bottom="0.75" header="0.3" footer="0.3"/>
  <pageSetup fitToHeight="1" fitToWidth="1" horizontalDpi="600" verticalDpi="600" orientation="portrait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2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51.8515625" style="5" customWidth="1"/>
    <col min="2" max="2" width="17.140625" style="5" customWidth="1"/>
    <col min="3" max="3" width="16.28125" style="5" customWidth="1"/>
    <col min="4" max="4" width="15.57421875" style="5" customWidth="1"/>
    <col min="5" max="5" width="11.57421875" style="5" customWidth="1"/>
    <col min="6" max="6" width="15.28125" style="3" customWidth="1"/>
    <col min="7" max="7" width="13.28125" style="1" bestFit="1" customWidth="1"/>
    <col min="8" max="8" width="12.28125" style="14" bestFit="1" customWidth="1"/>
    <col min="9" max="9" width="9.8515625" style="1" bestFit="1" customWidth="1"/>
    <col min="10" max="10" width="10.8515625" style="1" bestFit="1" customWidth="1"/>
    <col min="11" max="13" width="9.140625" style="1" customWidth="1"/>
    <col min="14" max="15" width="9.140625" style="2" customWidth="1"/>
    <col min="16" max="16384" width="9.140625" style="1" customWidth="1"/>
  </cols>
  <sheetData>
    <row r="1" spans="1:6" ht="15">
      <c r="A1" s="52" t="s">
        <v>30</v>
      </c>
      <c r="B1" s="62"/>
      <c r="C1" s="61"/>
      <c r="D1" s="60"/>
      <c r="E1" s="60"/>
      <c r="F1" s="58"/>
    </row>
    <row r="2" spans="1:6" ht="15">
      <c r="A2" s="52" t="s">
        <v>68</v>
      </c>
      <c r="B2" s="62"/>
      <c r="C2" s="135"/>
      <c r="D2" s="62"/>
      <c r="E2" s="62"/>
      <c r="F2" s="134"/>
    </row>
    <row r="3" spans="1:6" ht="15">
      <c r="A3" s="57" t="s">
        <v>131</v>
      </c>
      <c r="B3" s="50"/>
      <c r="C3" s="51"/>
      <c r="D3" s="50"/>
      <c r="E3" s="50"/>
      <c r="F3" s="48"/>
    </row>
    <row r="4" spans="1:6" ht="15">
      <c r="A4" s="127"/>
      <c r="B4" s="50"/>
      <c r="C4" s="51"/>
      <c r="D4" s="50"/>
      <c r="E4" s="50"/>
      <c r="F4" s="48"/>
    </row>
    <row r="5" spans="1:6" ht="34.5" customHeight="1">
      <c r="A5" s="133" t="s">
        <v>29</v>
      </c>
      <c r="B5" s="133" t="s">
        <v>28</v>
      </c>
      <c r="C5" s="132" t="s">
        <v>27</v>
      </c>
      <c r="D5" s="45" t="s">
        <v>26</v>
      </c>
      <c r="E5" s="131" t="s">
        <v>25</v>
      </c>
      <c r="F5" s="130" t="s">
        <v>24</v>
      </c>
    </row>
    <row r="6" spans="1:15" s="14" customFormat="1" ht="15">
      <c r="A6" s="52" t="s">
        <v>67</v>
      </c>
      <c r="B6" s="127"/>
      <c r="C6" s="129"/>
      <c r="D6" s="125"/>
      <c r="E6" s="125"/>
      <c r="F6" s="128"/>
      <c r="G6" s="71"/>
      <c r="I6" s="1"/>
      <c r="J6" s="1"/>
      <c r="K6" s="1"/>
      <c r="L6" s="1"/>
      <c r="M6" s="1"/>
      <c r="N6" s="2"/>
      <c r="O6" s="2"/>
    </row>
    <row r="7" spans="1:15" s="14" customFormat="1" ht="15">
      <c r="A7" s="52" t="s">
        <v>22</v>
      </c>
      <c r="B7" s="127"/>
      <c r="C7" s="126"/>
      <c r="D7" s="125"/>
      <c r="E7" s="125"/>
      <c r="F7" s="124"/>
      <c r="G7" s="71"/>
      <c r="I7" s="1"/>
      <c r="J7" s="1"/>
      <c r="K7" s="1"/>
      <c r="L7" s="1"/>
      <c r="M7" s="1"/>
      <c r="N7" s="2"/>
      <c r="O7" s="2"/>
    </row>
    <row r="8" spans="1:15" s="14" customFormat="1" ht="15">
      <c r="A8" s="52" t="s">
        <v>21</v>
      </c>
      <c r="B8" s="127"/>
      <c r="C8" s="126"/>
      <c r="D8" s="125"/>
      <c r="E8" s="125"/>
      <c r="F8" s="124"/>
      <c r="G8" s="71"/>
      <c r="I8" s="1"/>
      <c r="J8" s="1"/>
      <c r="K8" s="1"/>
      <c r="L8" s="1"/>
      <c r="M8" s="1"/>
      <c r="N8" s="2"/>
      <c r="O8" s="2"/>
    </row>
    <row r="9" spans="1:15" s="14" customFormat="1" ht="15">
      <c r="A9" s="23" t="s">
        <v>66</v>
      </c>
      <c r="B9" s="23" t="s">
        <v>65</v>
      </c>
      <c r="C9" s="123">
        <v>300</v>
      </c>
      <c r="D9" s="79">
        <v>3000.2</v>
      </c>
      <c r="E9" s="79">
        <v>8.39</v>
      </c>
      <c r="F9" s="116" t="s">
        <v>64</v>
      </c>
      <c r="G9" s="71"/>
      <c r="I9" s="1"/>
      <c r="J9" s="1"/>
      <c r="K9" s="112"/>
      <c r="L9" s="1"/>
      <c r="M9" s="1"/>
      <c r="N9" s="2"/>
      <c r="O9" s="2"/>
    </row>
    <row r="10" spans="1:15" s="14" customFormat="1" ht="15">
      <c r="A10" s="122" t="s">
        <v>13</v>
      </c>
      <c r="B10" s="122"/>
      <c r="C10" s="121"/>
      <c r="D10" s="120">
        <f>SUM(D9:D9)</f>
        <v>3000.2</v>
      </c>
      <c r="E10" s="120">
        <f>SUM(E9:E9)</f>
        <v>8.39</v>
      </c>
      <c r="F10" s="119"/>
      <c r="G10" s="71"/>
      <c r="I10" s="1"/>
      <c r="J10" s="1"/>
      <c r="K10" s="1"/>
      <c r="L10" s="1"/>
      <c r="M10" s="1"/>
      <c r="N10" s="2"/>
      <c r="O10" s="2"/>
    </row>
    <row r="11" spans="1:15" s="14" customFormat="1" ht="15">
      <c r="A11" s="76" t="s">
        <v>36</v>
      </c>
      <c r="B11" s="75"/>
      <c r="C11" s="74"/>
      <c r="D11" s="83"/>
      <c r="E11" s="83"/>
      <c r="F11" s="72"/>
      <c r="G11" s="71"/>
      <c r="I11" s="1"/>
      <c r="J11" s="1"/>
      <c r="K11" s="1"/>
      <c r="L11" s="1"/>
      <c r="M11" s="1"/>
      <c r="N11" s="2"/>
      <c r="O11" s="2"/>
    </row>
    <row r="12" spans="1:15" s="14" customFormat="1" ht="15">
      <c r="A12" s="76" t="s">
        <v>21</v>
      </c>
      <c r="B12" s="75"/>
      <c r="C12" s="74"/>
      <c r="D12" s="83"/>
      <c r="E12" s="83"/>
      <c r="F12" s="72"/>
      <c r="G12" s="71"/>
      <c r="I12" s="1"/>
      <c r="J12" s="1"/>
      <c r="K12" s="1"/>
      <c r="L12" s="1"/>
      <c r="M12" s="1"/>
      <c r="N12" s="2"/>
      <c r="O12" s="2"/>
    </row>
    <row r="13" spans="1:15" s="14" customFormat="1" ht="15">
      <c r="A13" s="183" t="s">
        <v>35</v>
      </c>
      <c r="B13" s="75" t="s">
        <v>32</v>
      </c>
      <c r="C13" s="74">
        <v>500</v>
      </c>
      <c r="D13" s="118">
        <v>5479.52</v>
      </c>
      <c r="E13" s="117">
        <v>15.33</v>
      </c>
      <c r="F13" s="116" t="s">
        <v>63</v>
      </c>
      <c r="G13" s="71"/>
      <c r="I13" s="1"/>
      <c r="J13" s="1"/>
      <c r="K13" s="112"/>
      <c r="L13" s="1"/>
      <c r="M13" s="1"/>
      <c r="N13" s="2"/>
      <c r="O13" s="2"/>
    </row>
    <row r="14" spans="1:15" s="14" customFormat="1" ht="15">
      <c r="A14" s="76" t="s">
        <v>13</v>
      </c>
      <c r="B14" s="75"/>
      <c r="C14" s="74"/>
      <c r="D14" s="73">
        <f>SUM(D13)</f>
        <v>5479.52</v>
      </c>
      <c r="E14" s="73">
        <f>SUM(E13)</f>
        <v>15.33</v>
      </c>
      <c r="F14" s="72"/>
      <c r="G14" s="71"/>
      <c r="I14" s="1"/>
      <c r="J14" s="1"/>
      <c r="K14" s="1"/>
      <c r="L14" s="1"/>
      <c r="M14" s="1"/>
      <c r="N14" s="2"/>
      <c r="O14" s="2"/>
    </row>
    <row r="15" spans="1:15" s="14" customFormat="1" ht="15">
      <c r="A15" s="37" t="s">
        <v>62</v>
      </c>
      <c r="B15" s="37"/>
      <c r="C15" s="85"/>
      <c r="D15" s="115"/>
      <c r="E15" s="114"/>
      <c r="F15" s="32"/>
      <c r="G15" s="71"/>
      <c r="I15" s="1"/>
      <c r="J15" s="1"/>
      <c r="K15" s="1"/>
      <c r="L15" s="1"/>
      <c r="M15" s="1"/>
      <c r="N15" s="2"/>
      <c r="O15" s="2"/>
    </row>
    <row r="16" spans="1:15" s="14" customFormat="1" ht="15">
      <c r="A16" s="37" t="s">
        <v>61</v>
      </c>
      <c r="B16" s="37"/>
      <c r="C16" s="85"/>
      <c r="D16" s="115"/>
      <c r="E16" s="114"/>
      <c r="F16" s="32"/>
      <c r="G16" s="71"/>
      <c r="I16" s="1"/>
      <c r="J16" s="1"/>
      <c r="K16" s="1"/>
      <c r="L16" s="1"/>
      <c r="M16" s="1"/>
      <c r="N16" s="2"/>
      <c r="O16" s="2"/>
    </row>
    <row r="17" spans="1:15" s="14" customFormat="1" ht="15">
      <c r="A17" s="89" t="s">
        <v>60</v>
      </c>
      <c r="B17" s="89" t="s">
        <v>57</v>
      </c>
      <c r="C17" s="88">
        <v>1024</v>
      </c>
      <c r="D17" s="87">
        <v>5106.5</v>
      </c>
      <c r="E17" s="33">
        <v>14.29</v>
      </c>
      <c r="F17" s="86" t="s">
        <v>59</v>
      </c>
      <c r="G17" s="71"/>
      <c r="I17" s="1"/>
      <c r="J17" s="1"/>
      <c r="K17" s="112"/>
      <c r="L17" s="1"/>
      <c r="M17" s="1"/>
      <c r="N17" s="2"/>
      <c r="O17" s="2"/>
    </row>
    <row r="18" spans="1:15" s="14" customFormat="1" ht="15">
      <c r="A18" s="89" t="s">
        <v>58</v>
      </c>
      <c r="B18" s="89" t="s">
        <v>57</v>
      </c>
      <c r="C18" s="88">
        <v>1000</v>
      </c>
      <c r="D18" s="87">
        <v>4987</v>
      </c>
      <c r="E18" s="113">
        <v>13.95</v>
      </c>
      <c r="F18" s="86" t="s">
        <v>56</v>
      </c>
      <c r="G18" s="71"/>
      <c r="I18" s="1"/>
      <c r="J18" s="1"/>
      <c r="K18" s="112"/>
      <c r="L18" s="1"/>
      <c r="M18" s="1"/>
      <c r="N18" s="2"/>
      <c r="O18" s="2"/>
    </row>
    <row r="19" spans="1:15" s="14" customFormat="1" ht="15">
      <c r="A19" s="89" t="s">
        <v>55</v>
      </c>
      <c r="B19" s="89" t="s">
        <v>54</v>
      </c>
      <c r="C19" s="88">
        <v>1000</v>
      </c>
      <c r="D19" s="87">
        <v>4986.1</v>
      </c>
      <c r="E19" s="113">
        <v>13.95</v>
      </c>
      <c r="F19" s="86" t="s">
        <v>53</v>
      </c>
      <c r="G19" s="71"/>
      <c r="I19" s="1"/>
      <c r="J19" s="1"/>
      <c r="K19" s="112"/>
      <c r="L19" s="1"/>
      <c r="M19" s="1"/>
      <c r="N19" s="2"/>
      <c r="O19" s="2"/>
    </row>
    <row r="20" spans="1:15" s="14" customFormat="1" ht="15">
      <c r="A20" s="89" t="s">
        <v>55</v>
      </c>
      <c r="B20" s="89" t="s">
        <v>54</v>
      </c>
      <c r="C20" s="88">
        <v>1000</v>
      </c>
      <c r="D20" s="87">
        <v>4984.57</v>
      </c>
      <c r="E20" s="113">
        <v>13.95</v>
      </c>
      <c r="F20" s="86" t="s">
        <v>129</v>
      </c>
      <c r="G20" s="71"/>
      <c r="I20" s="1"/>
      <c r="J20" s="1"/>
      <c r="K20" s="112"/>
      <c r="L20" s="1"/>
      <c r="M20" s="1"/>
      <c r="N20" s="2"/>
      <c r="O20" s="2"/>
    </row>
    <row r="21" spans="1:15" s="14" customFormat="1" ht="15">
      <c r="A21" s="89" t="s">
        <v>52</v>
      </c>
      <c r="B21" s="89" t="s">
        <v>51</v>
      </c>
      <c r="C21" s="88">
        <v>4500</v>
      </c>
      <c r="D21" s="87">
        <v>4490.06</v>
      </c>
      <c r="E21" s="113">
        <v>12.56</v>
      </c>
      <c r="F21" s="86" t="s">
        <v>50</v>
      </c>
      <c r="G21" s="71"/>
      <c r="I21" s="1"/>
      <c r="J21" s="1"/>
      <c r="K21" s="112"/>
      <c r="L21" s="1"/>
      <c r="M21" s="1"/>
      <c r="N21" s="2"/>
      <c r="O21" s="2"/>
    </row>
    <row r="22" spans="1:15" s="14" customFormat="1" ht="15">
      <c r="A22" s="37" t="s">
        <v>13</v>
      </c>
      <c r="B22" s="37"/>
      <c r="C22" s="85"/>
      <c r="D22" s="27">
        <f>SUM(D17:D21)</f>
        <v>24554.23</v>
      </c>
      <c r="E22" s="27">
        <f>SUM(E17:E21)</f>
        <v>68.7</v>
      </c>
      <c r="F22" s="32"/>
      <c r="G22" s="71"/>
      <c r="I22" s="1"/>
      <c r="J22" s="1"/>
      <c r="K22" s="1"/>
      <c r="L22" s="1"/>
      <c r="M22" s="1"/>
      <c r="N22" s="2"/>
      <c r="O22" s="2"/>
    </row>
    <row r="23" spans="1:15" s="14" customFormat="1" ht="15">
      <c r="A23" s="37" t="s">
        <v>12</v>
      </c>
      <c r="B23" s="36"/>
      <c r="C23" s="40"/>
      <c r="D23" s="111"/>
      <c r="E23" s="38"/>
      <c r="F23" s="32"/>
      <c r="G23" s="1"/>
      <c r="I23" s="1"/>
      <c r="J23" s="1"/>
      <c r="K23" s="1"/>
      <c r="L23" s="1"/>
      <c r="M23" s="1"/>
      <c r="N23" s="2"/>
      <c r="O23" s="2"/>
    </row>
    <row r="24" spans="1:15" s="14" customFormat="1" ht="15">
      <c r="A24" s="37" t="s">
        <v>11</v>
      </c>
      <c r="B24" s="36"/>
      <c r="C24" s="40"/>
      <c r="D24" s="111">
        <v>1725.06</v>
      </c>
      <c r="E24" s="38">
        <v>4.83</v>
      </c>
      <c r="F24" s="32"/>
      <c r="G24" s="71"/>
      <c r="I24" s="1"/>
      <c r="J24" s="1"/>
      <c r="K24" s="1"/>
      <c r="L24" s="1"/>
      <c r="M24" s="1"/>
      <c r="N24" s="2"/>
      <c r="O24" s="2"/>
    </row>
    <row r="25" spans="1:15" s="14" customFormat="1" ht="15">
      <c r="A25" s="37" t="s">
        <v>10</v>
      </c>
      <c r="B25" s="36"/>
      <c r="C25" s="40"/>
      <c r="D25" s="111">
        <v>983.43</v>
      </c>
      <c r="E25" s="38">
        <v>2.75</v>
      </c>
      <c r="F25" s="32"/>
      <c r="G25" s="71"/>
      <c r="I25" s="1"/>
      <c r="J25" s="1"/>
      <c r="K25" s="1"/>
      <c r="L25" s="1"/>
      <c r="M25" s="1"/>
      <c r="N25" s="2"/>
      <c r="O25" s="2"/>
    </row>
    <row r="26" spans="1:15" s="14" customFormat="1" ht="15">
      <c r="A26" s="30" t="s">
        <v>9</v>
      </c>
      <c r="B26" s="30"/>
      <c r="C26" s="29"/>
      <c r="D26" s="110">
        <f>D10+D14+D22+D24+D25</f>
        <v>35742.439999999995</v>
      </c>
      <c r="E26" s="110">
        <f>E10+E14+E22+E24+E25</f>
        <v>100</v>
      </c>
      <c r="F26" s="26"/>
      <c r="G26" s="71"/>
      <c r="I26" s="105"/>
      <c r="J26" s="104"/>
      <c r="K26" s="1"/>
      <c r="L26" s="1"/>
      <c r="M26" s="1"/>
      <c r="N26" s="2"/>
      <c r="O26" s="2"/>
    </row>
    <row r="27" spans="1:15" s="14" customFormat="1" ht="15">
      <c r="A27" s="23" t="s">
        <v>8</v>
      </c>
      <c r="B27" s="109"/>
      <c r="C27" s="108"/>
      <c r="D27" s="107"/>
      <c r="E27" s="107"/>
      <c r="F27" s="106"/>
      <c r="G27" s="71"/>
      <c r="I27" s="105"/>
      <c r="J27" s="104"/>
      <c r="K27" s="1"/>
      <c r="L27" s="1"/>
      <c r="M27" s="1"/>
      <c r="N27" s="2"/>
      <c r="O27" s="2"/>
    </row>
    <row r="28" spans="1:15" s="14" customFormat="1" ht="15">
      <c r="A28" s="70" t="s">
        <v>7</v>
      </c>
      <c r="B28" s="109"/>
      <c r="C28" s="108"/>
      <c r="D28" s="107"/>
      <c r="E28" s="107"/>
      <c r="F28" s="106"/>
      <c r="G28" s="71"/>
      <c r="I28" s="105"/>
      <c r="J28" s="104"/>
      <c r="K28" s="1"/>
      <c r="L28" s="1"/>
      <c r="M28" s="1"/>
      <c r="N28" s="2"/>
      <c r="O28" s="2"/>
    </row>
    <row r="29" spans="1:15" s="14" customFormat="1" ht="15">
      <c r="A29" s="17" t="s">
        <v>6</v>
      </c>
      <c r="B29" s="8"/>
      <c r="C29" s="16"/>
      <c r="D29" s="16"/>
      <c r="E29" s="16"/>
      <c r="F29" s="6"/>
      <c r="G29" s="1"/>
      <c r="I29" s="1"/>
      <c r="J29" s="1"/>
      <c r="K29" s="1"/>
      <c r="L29" s="1"/>
      <c r="M29" s="1"/>
      <c r="N29" s="2"/>
      <c r="O29" s="2"/>
    </row>
    <row r="30" spans="1:15" s="14" customFormat="1" ht="15" customHeight="1">
      <c r="A30" s="278" t="s">
        <v>138</v>
      </c>
      <c r="B30" s="279"/>
      <c r="C30" s="279"/>
      <c r="D30" s="279"/>
      <c r="E30" s="279"/>
      <c r="F30" s="280"/>
      <c r="G30" s="1"/>
      <c r="I30" s="1"/>
      <c r="J30" s="1"/>
      <c r="K30" s="1"/>
      <c r="L30" s="1"/>
      <c r="M30" s="1"/>
      <c r="N30" s="2"/>
      <c r="O30" s="2"/>
    </row>
    <row r="31" spans="1:15" s="14" customFormat="1" ht="15">
      <c r="A31" s="290"/>
      <c r="B31" s="291"/>
      <c r="C31" s="291"/>
      <c r="D31" s="291"/>
      <c r="E31" s="291"/>
      <c r="F31" s="292"/>
      <c r="G31" s="1"/>
      <c r="I31" s="1"/>
      <c r="J31" s="1"/>
      <c r="K31" s="1"/>
      <c r="L31" s="1"/>
      <c r="M31" s="1"/>
      <c r="N31" s="2"/>
      <c r="O31" s="2"/>
    </row>
    <row r="32" spans="1:15" s="14" customFormat="1" ht="15">
      <c r="A32" s="9" t="s">
        <v>5</v>
      </c>
      <c r="B32" s="8"/>
      <c r="C32" s="8"/>
      <c r="D32" s="8"/>
      <c r="E32" s="8"/>
      <c r="F32" s="6"/>
      <c r="G32" s="1"/>
      <c r="I32" s="1"/>
      <c r="J32" s="1"/>
      <c r="K32" s="1"/>
      <c r="L32" s="1"/>
      <c r="M32" s="1"/>
      <c r="N32" s="2"/>
      <c r="O32" s="2"/>
    </row>
    <row r="33" spans="1:15" s="14" customFormat="1" ht="15" customHeight="1">
      <c r="A33" s="15" t="s">
        <v>4</v>
      </c>
      <c r="B33" s="293" t="s">
        <v>132</v>
      </c>
      <c r="C33" s="294"/>
      <c r="D33" s="295" t="s">
        <v>132</v>
      </c>
      <c r="E33" s="296"/>
      <c r="F33" s="297"/>
      <c r="G33" s="1"/>
      <c r="I33" s="1"/>
      <c r="J33" s="1"/>
      <c r="K33" s="1"/>
      <c r="L33" s="1"/>
      <c r="M33" s="1"/>
      <c r="N33" s="2"/>
      <c r="O33" s="2"/>
    </row>
    <row r="34" spans="1:6" ht="15">
      <c r="A34" s="13" t="s">
        <v>3</v>
      </c>
      <c r="B34" s="284">
        <v>10.8854</v>
      </c>
      <c r="C34" s="286"/>
      <c r="D34" s="298"/>
      <c r="E34" s="299"/>
      <c r="F34" s="300"/>
    </row>
    <row r="35" spans="1:6" ht="15">
      <c r="A35" s="13" t="s">
        <v>2</v>
      </c>
      <c r="B35" s="284">
        <v>13.0624</v>
      </c>
      <c r="C35" s="286"/>
      <c r="D35" s="298"/>
      <c r="E35" s="299"/>
      <c r="F35" s="300"/>
    </row>
    <row r="36" spans="1:6" ht="15">
      <c r="A36" s="13" t="s">
        <v>0</v>
      </c>
      <c r="B36" s="284">
        <v>13.1902</v>
      </c>
      <c r="C36" s="286"/>
      <c r="D36" s="298"/>
      <c r="E36" s="299"/>
      <c r="F36" s="300"/>
    </row>
    <row r="37" spans="1:6" ht="15">
      <c r="A37" s="9" t="s">
        <v>133</v>
      </c>
      <c r="B37" s="8"/>
      <c r="C37" s="8"/>
      <c r="D37" s="8"/>
      <c r="E37" s="8"/>
      <c r="F37" s="6"/>
    </row>
    <row r="38" spans="1:6" ht="30" customHeight="1">
      <c r="A38" s="278" t="s">
        <v>134</v>
      </c>
      <c r="B38" s="279"/>
      <c r="C38" s="279"/>
      <c r="D38" s="279"/>
      <c r="E38" s="279"/>
      <c r="F38" s="280"/>
    </row>
    <row r="39" spans="1:6" ht="15">
      <c r="A39" s="12" t="s">
        <v>135</v>
      </c>
      <c r="B39" s="11"/>
      <c r="C39" s="11"/>
      <c r="D39" s="64"/>
      <c r="E39" s="64"/>
      <c r="F39" s="10"/>
    </row>
    <row r="40" spans="1:6" ht="15">
      <c r="A40" s="9" t="s">
        <v>136</v>
      </c>
      <c r="B40" s="8"/>
      <c r="C40" s="8"/>
      <c r="D40" s="8"/>
      <c r="E40" s="8"/>
      <c r="F40" s="6"/>
    </row>
    <row r="41" spans="1:6" ht="15">
      <c r="A41" s="9" t="s">
        <v>139</v>
      </c>
      <c r="B41" s="8"/>
      <c r="C41" s="8"/>
      <c r="D41" s="8"/>
      <c r="E41" s="8"/>
      <c r="F41" s="6"/>
    </row>
    <row r="42" spans="1:6" ht="15">
      <c r="A42" s="239" t="s">
        <v>137</v>
      </c>
      <c r="B42" s="240"/>
      <c r="C42" s="240"/>
      <c r="D42" s="240"/>
      <c r="E42" s="240"/>
      <c r="F42" s="241"/>
    </row>
  </sheetData>
  <sheetProtection/>
  <mergeCells count="10">
    <mergeCell ref="A30:F31"/>
    <mergeCell ref="B33:C33"/>
    <mergeCell ref="D33:F33"/>
    <mergeCell ref="A38:F38"/>
    <mergeCell ref="B34:C34"/>
    <mergeCell ref="D34:F34"/>
    <mergeCell ref="B35:C35"/>
    <mergeCell ref="B36:C36"/>
    <mergeCell ref="D35:F35"/>
    <mergeCell ref="D36:F36"/>
  </mergeCells>
  <printOptions/>
  <pageMargins left="0.7" right="0.7" top="0.75" bottom="0.75" header="0.3" footer="0.3"/>
  <pageSetup fitToHeight="1" fitToWidth="1" horizontalDpi="600" verticalDpi="600" orientation="portrait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view="pageBreakPreview" zoomScale="80" zoomScaleNormal="85" zoomScaleSheetLayoutView="80" zoomScalePageLayoutView="0" workbookViewId="0" topLeftCell="A1">
      <selection activeCell="A38" sqref="A38"/>
    </sheetView>
  </sheetViews>
  <sheetFormatPr defaultColWidth="9.140625" defaultRowHeight="12.75"/>
  <cols>
    <col min="1" max="1" width="55.140625" style="5" customWidth="1"/>
    <col min="2" max="2" width="18.28125" style="5" customWidth="1"/>
    <col min="3" max="3" width="15.28125" style="5" customWidth="1"/>
    <col min="4" max="4" width="15.140625" style="5" customWidth="1"/>
    <col min="5" max="5" width="9.8515625" style="4" bestFit="1" customWidth="1"/>
    <col min="6" max="6" width="17.7109375" style="3" customWidth="1"/>
    <col min="7" max="7" width="42.28125" style="1" bestFit="1" customWidth="1"/>
    <col min="8" max="8" width="10.57421875" style="1" bestFit="1" customWidth="1"/>
    <col min="9" max="9" width="9.8515625" style="1" bestFit="1" customWidth="1"/>
    <col min="10" max="13" width="9.140625" style="1" customWidth="1"/>
    <col min="14" max="15" width="9.140625" style="2" customWidth="1"/>
    <col min="16" max="16384" width="9.140625" style="1" customWidth="1"/>
  </cols>
  <sheetData>
    <row r="1" spans="1:6" ht="15">
      <c r="A1" s="52" t="s">
        <v>30</v>
      </c>
      <c r="B1" s="62"/>
      <c r="C1" s="61"/>
      <c r="D1" s="60"/>
      <c r="E1" s="59"/>
      <c r="F1" s="58"/>
    </row>
    <row r="2" spans="1:6" ht="15">
      <c r="A2" s="57" t="s">
        <v>152</v>
      </c>
      <c r="B2" s="55"/>
      <c r="C2" s="56"/>
      <c r="D2" s="55"/>
      <c r="E2" s="54"/>
      <c r="F2" s="53"/>
    </row>
    <row r="3" spans="1:6" ht="15">
      <c r="A3" s="52" t="s">
        <v>170</v>
      </c>
      <c r="B3" s="50"/>
      <c r="C3" s="51"/>
      <c r="D3" s="50"/>
      <c r="E3" s="49"/>
      <c r="F3" s="48"/>
    </row>
    <row r="4" spans="1:6" ht="15">
      <c r="A4" s="52"/>
      <c r="B4" s="50"/>
      <c r="C4" s="51"/>
      <c r="D4" s="50"/>
      <c r="E4" s="49"/>
      <c r="F4" s="48"/>
    </row>
    <row r="5" spans="1:6" ht="34.5" customHeight="1">
      <c r="A5" s="133" t="s">
        <v>29</v>
      </c>
      <c r="B5" s="133" t="s">
        <v>28</v>
      </c>
      <c r="C5" s="132" t="s">
        <v>27</v>
      </c>
      <c r="D5" s="45" t="s">
        <v>26</v>
      </c>
      <c r="E5" s="171" t="s">
        <v>25</v>
      </c>
      <c r="F5" s="130" t="s">
        <v>24</v>
      </c>
    </row>
    <row r="6" spans="1:6" ht="15">
      <c r="A6" s="122" t="s">
        <v>23</v>
      </c>
      <c r="B6" s="23"/>
      <c r="C6" s="152"/>
      <c r="D6" s="79"/>
      <c r="E6" s="170"/>
      <c r="F6" s="81"/>
    </row>
    <row r="7" spans="1:6" ht="15">
      <c r="A7" s="122" t="s">
        <v>22</v>
      </c>
      <c r="B7" s="23"/>
      <c r="C7" s="80"/>
      <c r="D7" s="79"/>
      <c r="E7" s="170"/>
      <c r="F7" s="81"/>
    </row>
    <row r="8" spans="1:10" ht="15">
      <c r="A8" s="122" t="s">
        <v>21</v>
      </c>
      <c r="B8" s="75"/>
      <c r="C8" s="74"/>
      <c r="D8" s="178"/>
      <c r="E8" s="117"/>
      <c r="F8" s="179"/>
      <c r="G8" s="43"/>
      <c r="H8" s="5"/>
      <c r="I8" s="5"/>
      <c r="J8" s="42"/>
    </row>
    <row r="9" spans="1:10" ht="15">
      <c r="A9" s="23" t="s">
        <v>20</v>
      </c>
      <c r="B9" s="75" t="s">
        <v>14</v>
      </c>
      <c r="C9" s="74">
        <v>106</v>
      </c>
      <c r="D9" s="178">
        <v>1060.42</v>
      </c>
      <c r="E9" s="117">
        <v>12.72</v>
      </c>
      <c r="F9" s="179" t="s">
        <v>74</v>
      </c>
      <c r="G9" s="43"/>
      <c r="H9" s="5"/>
      <c r="I9" s="42"/>
      <c r="J9" s="42"/>
    </row>
    <row r="10" spans="1:10" ht="15">
      <c r="A10" s="76" t="s">
        <v>13</v>
      </c>
      <c r="B10" s="75"/>
      <c r="C10" s="74"/>
      <c r="D10" s="73">
        <f>SUM(D9:D9)</f>
        <v>1060.42</v>
      </c>
      <c r="E10" s="73">
        <f>SUM(E9:E9)</f>
        <v>12.72</v>
      </c>
      <c r="F10" s="72"/>
      <c r="G10" s="43"/>
      <c r="H10" s="5"/>
      <c r="I10" s="5"/>
      <c r="J10" s="42"/>
    </row>
    <row r="11" spans="1:6" ht="15">
      <c r="A11" s="37" t="s">
        <v>62</v>
      </c>
      <c r="B11" s="122"/>
      <c r="C11" s="154"/>
      <c r="D11" s="202"/>
      <c r="E11" s="202"/>
      <c r="F11" s="72"/>
    </row>
    <row r="12" spans="1:6" ht="15">
      <c r="A12" s="37" t="s">
        <v>61</v>
      </c>
      <c r="B12" s="122"/>
      <c r="C12" s="154"/>
      <c r="D12" s="202"/>
      <c r="E12" s="202"/>
      <c r="F12" s="72"/>
    </row>
    <row r="13" spans="1:6" ht="15">
      <c r="A13" s="36" t="s">
        <v>52</v>
      </c>
      <c r="B13" s="23" t="s">
        <v>57</v>
      </c>
      <c r="C13" s="80">
        <v>970</v>
      </c>
      <c r="D13" s="79">
        <v>969.33</v>
      </c>
      <c r="E13" s="79">
        <v>11.63</v>
      </c>
      <c r="F13" s="72" t="s">
        <v>160</v>
      </c>
    </row>
    <row r="14" spans="1:6" ht="15">
      <c r="A14" s="36" t="s">
        <v>158</v>
      </c>
      <c r="B14" s="23" t="s">
        <v>51</v>
      </c>
      <c r="C14" s="80">
        <v>650</v>
      </c>
      <c r="D14" s="79">
        <v>649.89</v>
      </c>
      <c r="E14" s="79">
        <v>7.8</v>
      </c>
      <c r="F14" s="72" t="s">
        <v>159</v>
      </c>
    </row>
    <row r="15" spans="1:6" ht="15">
      <c r="A15" s="122" t="s">
        <v>13</v>
      </c>
      <c r="B15" s="122"/>
      <c r="C15" s="154"/>
      <c r="D15" s="120">
        <f>SUM(D13:D14)</f>
        <v>1619.22</v>
      </c>
      <c r="E15" s="120">
        <f>SUM(E13:E14)</f>
        <v>19.43</v>
      </c>
      <c r="F15" s="72"/>
    </row>
    <row r="16" spans="1:6" ht="15">
      <c r="A16" s="122" t="s">
        <v>161</v>
      </c>
      <c r="B16" s="122"/>
      <c r="C16" s="154"/>
      <c r="D16" s="202"/>
      <c r="E16" s="202"/>
      <c r="F16" s="72"/>
    </row>
    <row r="17" spans="1:6" ht="15">
      <c r="A17" s="23" t="s">
        <v>179</v>
      </c>
      <c r="B17" s="23" t="s">
        <v>163</v>
      </c>
      <c r="C17" s="80">
        <v>3000000</v>
      </c>
      <c r="D17" s="79">
        <v>2996.6</v>
      </c>
      <c r="E17" s="79">
        <v>35.95</v>
      </c>
      <c r="F17" s="72" t="s">
        <v>181</v>
      </c>
    </row>
    <row r="18" spans="1:6" ht="15">
      <c r="A18" s="23" t="s">
        <v>162</v>
      </c>
      <c r="B18" s="23" t="s">
        <v>163</v>
      </c>
      <c r="C18" s="80">
        <v>1100000</v>
      </c>
      <c r="D18" s="79">
        <v>1100</v>
      </c>
      <c r="E18" s="79">
        <v>13.2</v>
      </c>
      <c r="F18" s="72" t="s">
        <v>164</v>
      </c>
    </row>
    <row r="19" spans="1:6" ht="15">
      <c r="A19" s="122" t="s">
        <v>13</v>
      </c>
      <c r="B19" s="122"/>
      <c r="C19" s="154"/>
      <c r="D19" s="120">
        <f>SUM(D17:D18)</f>
        <v>4096.6</v>
      </c>
      <c r="E19" s="120">
        <f>SUM(E17:E18)</f>
        <v>49.150000000000006</v>
      </c>
      <c r="F19" s="72"/>
    </row>
    <row r="20" spans="1:6" ht="15">
      <c r="A20" s="122" t="s">
        <v>12</v>
      </c>
      <c r="B20" s="23"/>
      <c r="C20" s="80"/>
      <c r="D20" s="79"/>
      <c r="E20" s="169"/>
      <c r="F20" s="72"/>
    </row>
    <row r="21" spans="1:7" ht="15">
      <c r="A21" s="122" t="s">
        <v>11</v>
      </c>
      <c r="B21" s="23"/>
      <c r="C21" s="152"/>
      <c r="D21" s="79">
        <v>1458.39</v>
      </c>
      <c r="E21" s="117">
        <v>17.49</v>
      </c>
      <c r="F21" s="72"/>
      <c r="G21" s="31"/>
    </row>
    <row r="22" spans="1:7" ht="15">
      <c r="A22" s="122" t="s">
        <v>10</v>
      </c>
      <c r="B22" s="23"/>
      <c r="C22" s="152"/>
      <c r="D22" s="79">
        <v>101.52</v>
      </c>
      <c r="E22" s="117">
        <v>1.21</v>
      </c>
      <c r="F22" s="72"/>
      <c r="G22" s="31"/>
    </row>
    <row r="23" spans="1:10" ht="15">
      <c r="A23" s="149" t="s">
        <v>9</v>
      </c>
      <c r="B23" s="149"/>
      <c r="C23" s="148"/>
      <c r="D23" s="147">
        <f>+D10+D21+D22+D15+D19</f>
        <v>8336.150000000001</v>
      </c>
      <c r="E23" s="147">
        <f>+E10+E21+E22+E15+E19</f>
        <v>100</v>
      </c>
      <c r="F23" s="161"/>
      <c r="G23" s="71"/>
      <c r="I23" s="25"/>
      <c r="J23" s="24"/>
    </row>
    <row r="24" spans="1:7" ht="15">
      <c r="A24" s="23" t="s">
        <v>8</v>
      </c>
      <c r="B24" s="22"/>
      <c r="C24" s="21"/>
      <c r="D24" s="20"/>
      <c r="E24" s="177"/>
      <c r="F24" s="18"/>
      <c r="G24" s="71"/>
    </row>
    <row r="25" spans="1:6" ht="15">
      <c r="A25" s="263" t="s">
        <v>7</v>
      </c>
      <c r="B25" s="264"/>
      <c r="C25" s="264"/>
      <c r="D25" s="264"/>
      <c r="E25" s="264"/>
      <c r="F25" s="265"/>
    </row>
    <row r="26" spans="1:6" ht="15">
      <c r="A26" s="17" t="s">
        <v>6</v>
      </c>
      <c r="B26" s="8"/>
      <c r="C26" s="16"/>
      <c r="D26" s="16"/>
      <c r="E26" s="7"/>
      <c r="F26" s="6"/>
    </row>
    <row r="27" spans="1:6" ht="15" customHeight="1">
      <c r="A27" s="266" t="s">
        <v>171</v>
      </c>
      <c r="B27" s="267"/>
      <c r="C27" s="267"/>
      <c r="D27" s="267"/>
      <c r="E27" s="267"/>
      <c r="F27" s="268"/>
    </row>
    <row r="28" spans="1:6" ht="15">
      <c r="A28" s="269"/>
      <c r="B28" s="267"/>
      <c r="C28" s="267"/>
      <c r="D28" s="267"/>
      <c r="E28" s="267"/>
      <c r="F28" s="268"/>
    </row>
    <row r="29" spans="1:6" ht="15">
      <c r="A29" s="270" t="s">
        <v>5</v>
      </c>
      <c r="B29" s="271"/>
      <c r="C29" s="271"/>
      <c r="D29" s="271"/>
      <c r="E29" s="271"/>
      <c r="F29" s="272"/>
    </row>
    <row r="30" spans="1:6" ht="15" customHeight="1">
      <c r="A30" s="15" t="s">
        <v>4</v>
      </c>
      <c r="B30" s="273" t="s">
        <v>169</v>
      </c>
      <c r="C30" s="274"/>
      <c r="D30" s="275" t="s">
        <v>178</v>
      </c>
      <c r="E30" s="276"/>
      <c r="F30" s="277"/>
    </row>
    <row r="31" spans="1:8" ht="15">
      <c r="A31" s="13" t="s">
        <v>184</v>
      </c>
      <c r="B31" s="284">
        <v>11.6842</v>
      </c>
      <c r="C31" s="286"/>
      <c r="D31" s="284">
        <v>11.7487</v>
      </c>
      <c r="E31" s="285"/>
      <c r="F31" s="286"/>
      <c r="H31" s="236"/>
    </row>
    <row r="32" spans="1:8" ht="15">
      <c r="A32" s="13" t="s">
        <v>183</v>
      </c>
      <c r="B32" s="284">
        <v>12.7427</v>
      </c>
      <c r="C32" s="286"/>
      <c r="D32" s="284">
        <v>12.8133</v>
      </c>
      <c r="E32" s="285"/>
      <c r="F32" s="286"/>
      <c r="H32" s="236"/>
    </row>
    <row r="33" spans="1:8" ht="15">
      <c r="A33" s="13" t="s">
        <v>1</v>
      </c>
      <c r="B33" s="284">
        <v>11.7316</v>
      </c>
      <c r="C33" s="286"/>
      <c r="D33" s="284">
        <v>11.7985</v>
      </c>
      <c r="E33" s="285"/>
      <c r="F33" s="286"/>
      <c r="H33" s="236"/>
    </row>
    <row r="34" spans="1:8" ht="15">
      <c r="A34" s="13" t="s">
        <v>0</v>
      </c>
      <c r="B34" s="284">
        <v>12.8253</v>
      </c>
      <c r="C34" s="286"/>
      <c r="D34" s="284">
        <v>12.8986</v>
      </c>
      <c r="E34" s="285"/>
      <c r="F34" s="286"/>
      <c r="H34" s="236"/>
    </row>
    <row r="35" spans="1:6" ht="15">
      <c r="A35" s="281" t="s">
        <v>172</v>
      </c>
      <c r="B35" s="282"/>
      <c r="C35" s="282"/>
      <c r="D35" s="282"/>
      <c r="E35" s="282"/>
      <c r="F35" s="283"/>
    </row>
    <row r="36" spans="1:6" ht="34.5" customHeight="1">
      <c r="A36" s="278" t="s">
        <v>173</v>
      </c>
      <c r="B36" s="279"/>
      <c r="C36" s="279"/>
      <c r="D36" s="279"/>
      <c r="E36" s="279"/>
      <c r="F36" s="280"/>
    </row>
    <row r="37" spans="1:6" ht="15">
      <c r="A37" s="12" t="s">
        <v>174</v>
      </c>
      <c r="B37" s="176"/>
      <c r="C37" s="176"/>
      <c r="D37" s="176"/>
      <c r="E37" s="176"/>
      <c r="F37" s="175"/>
    </row>
    <row r="38" spans="1:6" ht="15">
      <c r="A38" s="196" t="s">
        <v>175</v>
      </c>
      <c r="B38" s="195"/>
      <c r="C38" s="195"/>
      <c r="D38" s="195"/>
      <c r="E38" s="195"/>
      <c r="F38" s="194"/>
    </row>
    <row r="39" spans="1:6" ht="15">
      <c r="A39" s="252" t="s">
        <v>192</v>
      </c>
      <c r="B39" s="253"/>
      <c r="C39" s="253"/>
      <c r="D39" s="253"/>
      <c r="E39" s="165"/>
      <c r="F39" s="155"/>
    </row>
    <row r="40" spans="1:6" ht="15">
      <c r="A40" s="12" t="s">
        <v>176</v>
      </c>
      <c r="B40" s="253"/>
      <c r="C40" s="253"/>
      <c r="D40" s="253"/>
      <c r="E40" s="165"/>
      <c r="F40" s="155"/>
    </row>
    <row r="41" spans="1:6" ht="15">
      <c r="A41" s="5" t="s">
        <v>177</v>
      </c>
      <c r="B41" s="253"/>
      <c r="C41" s="253"/>
      <c r="D41" s="253"/>
      <c r="E41" s="165"/>
      <c r="F41" s="155"/>
    </row>
  </sheetData>
  <sheetProtection/>
  <mergeCells count="15">
    <mergeCell ref="A25:F25"/>
    <mergeCell ref="A27:F28"/>
    <mergeCell ref="A29:F29"/>
    <mergeCell ref="B30:C30"/>
    <mergeCell ref="D30:F30"/>
    <mergeCell ref="A35:F35"/>
    <mergeCell ref="A36:F36"/>
    <mergeCell ref="B31:C31"/>
    <mergeCell ref="B32:C32"/>
    <mergeCell ref="B33:C33"/>
    <mergeCell ref="B34:C34"/>
    <mergeCell ref="D31:F31"/>
    <mergeCell ref="D32:F32"/>
    <mergeCell ref="D33:F33"/>
    <mergeCell ref="D34:F34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view="pageBreakPreview" zoomScale="80" zoomScaleNormal="85" zoomScaleSheetLayoutView="80" zoomScalePageLayoutView="0" workbookViewId="0" topLeftCell="A1">
      <selection activeCell="A41" sqref="A41"/>
    </sheetView>
  </sheetViews>
  <sheetFormatPr defaultColWidth="9.140625" defaultRowHeight="12.75"/>
  <cols>
    <col min="1" max="1" width="53.421875" style="5" customWidth="1"/>
    <col min="2" max="2" width="18.28125" style="5" customWidth="1"/>
    <col min="3" max="3" width="15.28125" style="5" customWidth="1"/>
    <col min="4" max="4" width="15.140625" style="5" customWidth="1"/>
    <col min="5" max="5" width="9.8515625" style="4" bestFit="1" customWidth="1"/>
    <col min="6" max="6" width="17.7109375" style="3" customWidth="1"/>
    <col min="7" max="7" width="41.00390625" style="1" bestFit="1" customWidth="1"/>
    <col min="8" max="8" width="10.57421875" style="1" bestFit="1" customWidth="1"/>
    <col min="9" max="13" width="9.140625" style="1" customWidth="1"/>
    <col min="14" max="15" width="9.140625" style="2" customWidth="1"/>
    <col min="16" max="16384" width="9.140625" style="1" customWidth="1"/>
  </cols>
  <sheetData>
    <row r="1" spans="1:6" ht="15">
      <c r="A1" s="52" t="s">
        <v>30</v>
      </c>
      <c r="B1" s="62"/>
      <c r="C1" s="61"/>
      <c r="D1" s="60"/>
      <c r="E1" s="59"/>
      <c r="F1" s="58"/>
    </row>
    <row r="2" spans="1:6" ht="15">
      <c r="A2" s="52" t="s">
        <v>153</v>
      </c>
      <c r="B2" s="62"/>
      <c r="C2" s="135"/>
      <c r="D2" s="62"/>
      <c r="E2" s="172"/>
      <c r="F2" s="134"/>
    </row>
    <row r="3" spans="1:6" ht="15">
      <c r="A3" s="52" t="s">
        <v>170</v>
      </c>
      <c r="B3" s="50"/>
      <c r="C3" s="51"/>
      <c r="D3" s="50"/>
      <c r="E3" s="49"/>
      <c r="F3" s="48"/>
    </row>
    <row r="4" spans="1:6" ht="15">
      <c r="A4" s="52"/>
      <c r="B4" s="50"/>
      <c r="C4" s="51"/>
      <c r="D4" s="50"/>
      <c r="E4" s="49"/>
      <c r="F4" s="48"/>
    </row>
    <row r="5" spans="1:6" ht="34.5" customHeight="1">
      <c r="A5" s="133" t="s">
        <v>29</v>
      </c>
      <c r="B5" s="133" t="s">
        <v>28</v>
      </c>
      <c r="C5" s="132" t="s">
        <v>27</v>
      </c>
      <c r="D5" s="45" t="s">
        <v>26</v>
      </c>
      <c r="E5" s="171" t="s">
        <v>25</v>
      </c>
      <c r="F5" s="130" t="s">
        <v>24</v>
      </c>
    </row>
    <row r="6" spans="1:6" ht="15">
      <c r="A6" s="122" t="s">
        <v>23</v>
      </c>
      <c r="B6" s="23"/>
      <c r="C6" s="152"/>
      <c r="D6" s="79"/>
      <c r="E6" s="170"/>
      <c r="F6" s="72"/>
    </row>
    <row r="7" spans="1:6" ht="15">
      <c r="A7" s="122" t="s">
        <v>22</v>
      </c>
      <c r="B7" s="23"/>
      <c r="C7" s="152"/>
      <c r="D7" s="79"/>
      <c r="E7" s="170"/>
      <c r="F7" s="72"/>
    </row>
    <row r="8" spans="1:6" ht="15">
      <c r="A8" s="122" t="s">
        <v>21</v>
      </c>
      <c r="B8" s="23"/>
      <c r="C8" s="80"/>
      <c r="D8" s="79"/>
      <c r="E8" s="170"/>
      <c r="F8" s="72"/>
    </row>
    <row r="9" spans="1:10" ht="15">
      <c r="A9" s="75" t="s">
        <v>73</v>
      </c>
      <c r="B9" s="75" t="s">
        <v>69</v>
      </c>
      <c r="C9" s="74">
        <v>129</v>
      </c>
      <c r="D9" s="118">
        <v>1293.81</v>
      </c>
      <c r="E9" s="117">
        <v>17.21</v>
      </c>
      <c r="F9" s="181" t="s">
        <v>80</v>
      </c>
      <c r="G9" s="43"/>
      <c r="H9" s="5"/>
      <c r="I9" s="42"/>
      <c r="J9" s="42"/>
    </row>
    <row r="10" spans="1:10" ht="15">
      <c r="A10" s="75" t="s">
        <v>79</v>
      </c>
      <c r="B10" s="75" t="s">
        <v>78</v>
      </c>
      <c r="C10" s="74">
        <v>65</v>
      </c>
      <c r="D10" s="118">
        <v>651.93</v>
      </c>
      <c r="E10" s="117">
        <v>8.67</v>
      </c>
      <c r="F10" s="181" t="s">
        <v>77</v>
      </c>
      <c r="G10" s="43"/>
      <c r="H10" s="5"/>
      <c r="I10" s="42"/>
      <c r="J10" s="42"/>
    </row>
    <row r="11" spans="1:10" ht="15">
      <c r="A11" s="75" t="s">
        <v>76</v>
      </c>
      <c r="B11" s="75" t="s">
        <v>14</v>
      </c>
      <c r="C11" s="74">
        <v>60</v>
      </c>
      <c r="D11" s="118">
        <v>600.78</v>
      </c>
      <c r="E11" s="117">
        <v>7.99</v>
      </c>
      <c r="F11" s="181" t="s">
        <v>75</v>
      </c>
      <c r="G11" s="43"/>
      <c r="H11" s="5"/>
      <c r="I11" s="42"/>
      <c r="J11" s="42"/>
    </row>
    <row r="12" spans="1:10" ht="15">
      <c r="A12" s="75" t="s">
        <v>18</v>
      </c>
      <c r="B12" s="75" t="s">
        <v>14</v>
      </c>
      <c r="C12" s="74">
        <v>14</v>
      </c>
      <c r="D12" s="118">
        <v>140.27</v>
      </c>
      <c r="E12" s="117">
        <v>1.87</v>
      </c>
      <c r="F12" s="181" t="s">
        <v>155</v>
      </c>
      <c r="G12" s="43"/>
      <c r="H12" s="5"/>
      <c r="I12" s="42"/>
      <c r="J12" s="42"/>
    </row>
    <row r="13" spans="1:6" ht="15">
      <c r="A13" s="122" t="s">
        <v>13</v>
      </c>
      <c r="B13" s="122"/>
      <c r="C13" s="154"/>
      <c r="D13" s="173">
        <f>SUM(D9:D12)</f>
        <v>2686.7899999999995</v>
      </c>
      <c r="E13" s="173">
        <f>SUM(E9:E12)</f>
        <v>35.74</v>
      </c>
      <c r="F13" s="81"/>
    </row>
    <row r="14" spans="1:6" ht="15">
      <c r="A14" s="37" t="s">
        <v>62</v>
      </c>
      <c r="B14" s="122"/>
      <c r="C14" s="154"/>
      <c r="D14" s="202"/>
      <c r="E14" s="202"/>
      <c r="F14" s="72"/>
    </row>
    <row r="15" spans="1:6" ht="15">
      <c r="A15" s="37" t="s">
        <v>61</v>
      </c>
      <c r="B15" s="122"/>
      <c r="C15" s="154"/>
      <c r="D15" s="202"/>
      <c r="E15" s="202"/>
      <c r="F15" s="72"/>
    </row>
    <row r="16" spans="1:6" ht="15">
      <c r="A16" s="36" t="s">
        <v>165</v>
      </c>
      <c r="B16" s="23" t="s">
        <v>51</v>
      </c>
      <c r="C16" s="80">
        <v>880</v>
      </c>
      <c r="D16" s="79">
        <v>874.63</v>
      </c>
      <c r="E16" s="79">
        <v>11.64</v>
      </c>
      <c r="F16" s="72" t="s">
        <v>166</v>
      </c>
    </row>
    <row r="17" spans="1:6" ht="15">
      <c r="A17" s="36" t="s">
        <v>158</v>
      </c>
      <c r="B17" s="23" t="s">
        <v>51</v>
      </c>
      <c r="C17" s="80">
        <v>850</v>
      </c>
      <c r="D17" s="79">
        <v>849.85</v>
      </c>
      <c r="E17" s="79">
        <v>11.31</v>
      </c>
      <c r="F17" s="72" t="s">
        <v>159</v>
      </c>
    </row>
    <row r="18" spans="1:6" ht="15">
      <c r="A18" s="36" t="s">
        <v>52</v>
      </c>
      <c r="B18" s="23" t="s">
        <v>57</v>
      </c>
      <c r="C18" s="80">
        <v>520</v>
      </c>
      <c r="D18" s="79">
        <v>519.64</v>
      </c>
      <c r="E18" s="79">
        <v>6.91</v>
      </c>
      <c r="F18" s="72" t="s">
        <v>160</v>
      </c>
    </row>
    <row r="19" spans="1:6" ht="15">
      <c r="A19" s="122" t="s">
        <v>13</v>
      </c>
      <c r="B19" s="122"/>
      <c r="C19" s="154"/>
      <c r="D19" s="120">
        <f>SUM(D16:D18)</f>
        <v>2244.12</v>
      </c>
      <c r="E19" s="120">
        <f>SUM(E16:E18)</f>
        <v>29.860000000000003</v>
      </c>
      <c r="F19" s="72"/>
    </row>
    <row r="20" spans="1:6" ht="15">
      <c r="A20" s="122" t="s">
        <v>161</v>
      </c>
      <c r="B20" s="122"/>
      <c r="C20" s="154"/>
      <c r="D20" s="202"/>
      <c r="E20" s="202"/>
      <c r="F20" s="72"/>
    </row>
    <row r="21" spans="1:6" ht="15">
      <c r="A21" s="23" t="s">
        <v>162</v>
      </c>
      <c r="B21" s="23" t="s">
        <v>163</v>
      </c>
      <c r="C21" s="80">
        <v>1300000</v>
      </c>
      <c r="D21" s="79">
        <v>1300</v>
      </c>
      <c r="E21" s="79">
        <v>17.3</v>
      </c>
      <c r="F21" s="72" t="s">
        <v>164</v>
      </c>
    </row>
    <row r="22" spans="1:6" ht="15">
      <c r="A22" s="122" t="s">
        <v>13</v>
      </c>
      <c r="B22" s="122"/>
      <c r="C22" s="154"/>
      <c r="D22" s="120">
        <f>SUM(D21)</f>
        <v>1300</v>
      </c>
      <c r="E22" s="120">
        <f>SUM(E21)</f>
        <v>17.3</v>
      </c>
      <c r="F22" s="72"/>
    </row>
    <row r="23" spans="1:6" ht="15">
      <c r="A23" s="122" t="s">
        <v>12</v>
      </c>
      <c r="B23" s="23"/>
      <c r="C23" s="80"/>
      <c r="D23" s="79"/>
      <c r="E23" s="169"/>
      <c r="F23" s="72"/>
    </row>
    <row r="24" spans="1:7" ht="15">
      <c r="A24" s="122" t="s">
        <v>11</v>
      </c>
      <c r="B24" s="23"/>
      <c r="C24" s="80"/>
      <c r="D24" s="174">
        <v>953.36</v>
      </c>
      <c r="E24" s="117">
        <v>12.68</v>
      </c>
      <c r="F24" s="72"/>
      <c r="G24" s="71"/>
    </row>
    <row r="25" spans="1:7" ht="15">
      <c r="A25" s="122" t="s">
        <v>10</v>
      </c>
      <c r="B25" s="23"/>
      <c r="C25" s="80"/>
      <c r="D25" s="174">
        <v>331.94</v>
      </c>
      <c r="E25" s="117">
        <v>4.42</v>
      </c>
      <c r="F25" s="72"/>
      <c r="G25" s="71"/>
    </row>
    <row r="26" spans="1:10" ht="15">
      <c r="A26" s="149" t="s">
        <v>9</v>
      </c>
      <c r="B26" s="149"/>
      <c r="C26" s="148"/>
      <c r="D26" s="168">
        <f>D13+D24+D25+D19+D22</f>
        <v>7516.209999999999</v>
      </c>
      <c r="E26" s="168">
        <f>E13+E24+E25+E19+E21</f>
        <v>100</v>
      </c>
      <c r="F26" s="161"/>
      <c r="G26" s="71"/>
      <c r="I26" s="25"/>
      <c r="J26" s="24"/>
    </row>
    <row r="27" spans="1:7" ht="15">
      <c r="A27" s="23" t="s">
        <v>8</v>
      </c>
      <c r="B27" s="22"/>
      <c r="C27" s="21"/>
      <c r="D27" s="180"/>
      <c r="E27" s="177"/>
      <c r="F27" s="18"/>
      <c r="G27" s="71"/>
    </row>
    <row r="28" spans="1:6" ht="15">
      <c r="A28" s="263" t="s">
        <v>7</v>
      </c>
      <c r="B28" s="264"/>
      <c r="C28" s="264"/>
      <c r="D28" s="264"/>
      <c r="E28" s="264"/>
      <c r="F28" s="265"/>
    </row>
    <row r="29" spans="1:6" ht="15">
      <c r="A29" s="17" t="s">
        <v>6</v>
      </c>
      <c r="B29" s="8"/>
      <c r="C29" s="16"/>
      <c r="D29" s="16"/>
      <c r="E29" s="7"/>
      <c r="F29" s="6"/>
    </row>
    <row r="30" spans="1:6" ht="15" customHeight="1">
      <c r="A30" s="266" t="s">
        <v>171</v>
      </c>
      <c r="B30" s="267"/>
      <c r="C30" s="267"/>
      <c r="D30" s="267"/>
      <c r="E30" s="267"/>
      <c r="F30" s="268"/>
    </row>
    <row r="31" spans="1:6" ht="15">
      <c r="A31" s="269"/>
      <c r="B31" s="267"/>
      <c r="C31" s="267"/>
      <c r="D31" s="267"/>
      <c r="E31" s="267"/>
      <c r="F31" s="268"/>
    </row>
    <row r="32" spans="1:6" ht="15">
      <c r="A32" s="270" t="s">
        <v>5</v>
      </c>
      <c r="B32" s="271"/>
      <c r="C32" s="271"/>
      <c r="D32" s="271"/>
      <c r="E32" s="271"/>
      <c r="F32" s="272"/>
    </row>
    <row r="33" spans="1:6" ht="15" customHeight="1">
      <c r="A33" s="15" t="s">
        <v>4</v>
      </c>
      <c r="B33" s="273" t="s">
        <v>169</v>
      </c>
      <c r="C33" s="274"/>
      <c r="D33" s="275" t="s">
        <v>178</v>
      </c>
      <c r="E33" s="276"/>
      <c r="F33" s="277"/>
    </row>
    <row r="34" spans="1:8" ht="15">
      <c r="A34" s="13" t="s">
        <v>183</v>
      </c>
      <c r="B34" s="284">
        <v>12.7469</v>
      </c>
      <c r="C34" s="286"/>
      <c r="D34" s="284">
        <v>12.8261</v>
      </c>
      <c r="E34" s="285"/>
      <c r="F34" s="286"/>
      <c r="H34" s="236"/>
    </row>
    <row r="35" spans="1:8" ht="15">
      <c r="A35" s="13" t="s">
        <v>0</v>
      </c>
      <c r="B35" s="284">
        <v>12.8516</v>
      </c>
      <c r="C35" s="286"/>
      <c r="D35" s="284">
        <v>12.9332</v>
      </c>
      <c r="E35" s="285"/>
      <c r="F35" s="286"/>
      <c r="H35" s="236"/>
    </row>
    <row r="36" spans="1:6" ht="15">
      <c r="A36" s="281" t="s">
        <v>172</v>
      </c>
      <c r="B36" s="282"/>
      <c r="C36" s="282"/>
      <c r="D36" s="282"/>
      <c r="E36" s="282"/>
      <c r="F36" s="283"/>
    </row>
    <row r="37" spans="1:6" ht="30" customHeight="1">
      <c r="A37" s="278" t="s">
        <v>173</v>
      </c>
      <c r="B37" s="279"/>
      <c r="C37" s="279"/>
      <c r="D37" s="279"/>
      <c r="E37" s="279"/>
      <c r="F37" s="280"/>
    </row>
    <row r="38" spans="1:6" ht="15">
      <c r="A38" s="12" t="s">
        <v>174</v>
      </c>
      <c r="B38" s="176"/>
      <c r="C38" s="176"/>
      <c r="D38" s="176"/>
      <c r="E38" s="176"/>
      <c r="F38" s="175"/>
    </row>
    <row r="39" spans="1:6" ht="15">
      <c r="A39" s="196" t="s">
        <v>175</v>
      </c>
      <c r="B39" s="195"/>
      <c r="C39" s="195"/>
      <c r="D39" s="195"/>
      <c r="E39" s="195"/>
      <c r="F39" s="194"/>
    </row>
    <row r="40" spans="1:6" ht="15">
      <c r="A40" s="252" t="s">
        <v>188</v>
      </c>
      <c r="B40" s="253"/>
      <c r="C40" s="253"/>
      <c r="D40" s="253"/>
      <c r="E40" s="165"/>
      <c r="F40" s="155"/>
    </row>
    <row r="41" spans="1:6" ht="15">
      <c r="A41" s="12" t="s">
        <v>176</v>
      </c>
      <c r="B41" s="253"/>
      <c r="C41" s="253"/>
      <c r="D41" s="253"/>
      <c r="E41" s="165"/>
      <c r="F41" s="155"/>
    </row>
    <row r="42" spans="1:6" ht="15">
      <c r="A42" s="5" t="s">
        <v>177</v>
      </c>
      <c r="B42" s="253"/>
      <c r="C42" s="253"/>
      <c r="D42" s="253"/>
      <c r="E42" s="165"/>
      <c r="F42" s="155"/>
    </row>
  </sheetData>
  <sheetProtection/>
  <mergeCells count="11">
    <mergeCell ref="D34:F34"/>
    <mergeCell ref="D35:F35"/>
    <mergeCell ref="A37:F37"/>
    <mergeCell ref="B34:C34"/>
    <mergeCell ref="B35:C35"/>
    <mergeCell ref="A28:F28"/>
    <mergeCell ref="A30:F31"/>
    <mergeCell ref="A32:F32"/>
    <mergeCell ref="B33:C33"/>
    <mergeCell ref="D33:F33"/>
    <mergeCell ref="A36:F36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view="pageBreakPreview" zoomScale="80" zoomScaleNormal="85" zoomScaleSheetLayoutView="80" zoomScalePageLayoutView="0" workbookViewId="0" topLeftCell="A1">
      <selection activeCell="A39" sqref="A39"/>
    </sheetView>
  </sheetViews>
  <sheetFormatPr defaultColWidth="9.140625" defaultRowHeight="12.75"/>
  <cols>
    <col min="1" max="1" width="53.421875" style="5" customWidth="1"/>
    <col min="2" max="2" width="18.28125" style="5" customWidth="1"/>
    <col min="3" max="3" width="15.28125" style="5" customWidth="1"/>
    <col min="4" max="4" width="15.140625" style="5" customWidth="1"/>
    <col min="5" max="5" width="9.8515625" style="4" bestFit="1" customWidth="1"/>
    <col min="6" max="6" width="19.7109375" style="3" customWidth="1"/>
    <col min="7" max="7" width="42.28125" style="1" bestFit="1" customWidth="1"/>
    <col min="8" max="8" width="10.57421875" style="1" bestFit="1" customWidth="1"/>
    <col min="9" max="9" width="9.8515625" style="1" bestFit="1" customWidth="1"/>
    <col min="10" max="13" width="9.140625" style="1" customWidth="1"/>
    <col min="14" max="15" width="9.140625" style="2" customWidth="1"/>
    <col min="16" max="16384" width="9.140625" style="1" customWidth="1"/>
  </cols>
  <sheetData>
    <row r="1" spans="1:6" ht="15">
      <c r="A1" s="52" t="s">
        <v>30</v>
      </c>
      <c r="B1" s="62"/>
      <c r="C1" s="61"/>
      <c r="D1" s="60"/>
      <c r="E1" s="59"/>
      <c r="F1" s="58"/>
    </row>
    <row r="2" spans="1:6" ht="15">
      <c r="A2" s="52" t="s">
        <v>154</v>
      </c>
      <c r="B2" s="62"/>
      <c r="C2" s="135"/>
      <c r="D2" s="62"/>
      <c r="E2" s="172"/>
      <c r="F2" s="134"/>
    </row>
    <row r="3" spans="1:6" ht="15">
      <c r="A3" s="52" t="s">
        <v>170</v>
      </c>
      <c r="B3" s="50"/>
      <c r="C3" s="51"/>
      <c r="D3" s="50"/>
      <c r="E3" s="49"/>
      <c r="F3" s="48"/>
    </row>
    <row r="4" spans="1:6" ht="15">
      <c r="A4" s="52"/>
      <c r="B4" s="50"/>
      <c r="C4" s="51"/>
      <c r="D4" s="50"/>
      <c r="E4" s="49"/>
      <c r="F4" s="48"/>
    </row>
    <row r="5" spans="1:6" ht="34.5" customHeight="1">
      <c r="A5" s="133" t="s">
        <v>29</v>
      </c>
      <c r="B5" s="133" t="s">
        <v>28</v>
      </c>
      <c r="C5" s="132" t="s">
        <v>27</v>
      </c>
      <c r="D5" s="45" t="s">
        <v>26</v>
      </c>
      <c r="E5" s="171" t="s">
        <v>25</v>
      </c>
      <c r="F5" s="130" t="s">
        <v>24</v>
      </c>
    </row>
    <row r="6" spans="1:6" ht="15">
      <c r="A6" s="122" t="s">
        <v>23</v>
      </c>
      <c r="B6" s="23"/>
      <c r="C6" s="152"/>
      <c r="D6" s="79"/>
      <c r="E6" s="170"/>
      <c r="F6" s="81"/>
    </row>
    <row r="7" spans="1:6" ht="15">
      <c r="A7" s="122" t="s">
        <v>22</v>
      </c>
      <c r="B7" s="23"/>
      <c r="C7" s="80"/>
      <c r="D7" s="79"/>
      <c r="E7" s="170"/>
      <c r="F7" s="81"/>
    </row>
    <row r="8" spans="1:10" ht="15">
      <c r="A8" s="122" t="s">
        <v>21</v>
      </c>
      <c r="B8" s="75"/>
      <c r="C8" s="74"/>
      <c r="D8" s="178"/>
      <c r="E8" s="117"/>
      <c r="F8" s="179"/>
      <c r="G8" s="43"/>
      <c r="H8" s="5"/>
      <c r="I8" s="5"/>
      <c r="J8" s="42"/>
    </row>
    <row r="9" spans="1:10" ht="15">
      <c r="A9" s="23" t="s">
        <v>20</v>
      </c>
      <c r="B9" s="75" t="s">
        <v>14</v>
      </c>
      <c r="C9" s="74">
        <v>4</v>
      </c>
      <c r="D9" s="178">
        <v>40.02</v>
      </c>
      <c r="E9" s="117">
        <v>14.33</v>
      </c>
      <c r="F9" s="179" t="s">
        <v>74</v>
      </c>
      <c r="G9" s="43"/>
      <c r="H9" s="5"/>
      <c r="I9" s="42"/>
      <c r="J9" s="42"/>
    </row>
    <row r="10" spans="1:10" ht="15">
      <c r="A10" s="76" t="s">
        <v>13</v>
      </c>
      <c r="B10" s="75"/>
      <c r="C10" s="74"/>
      <c r="D10" s="73">
        <f>SUM(D9:D9)</f>
        <v>40.02</v>
      </c>
      <c r="E10" s="73">
        <f>SUM(E9:E9)</f>
        <v>14.33</v>
      </c>
      <c r="F10" s="72"/>
      <c r="G10" s="43"/>
      <c r="H10" s="5"/>
      <c r="I10" s="5"/>
      <c r="J10" s="42"/>
    </row>
    <row r="11" spans="1:10" ht="15" hidden="1">
      <c r="A11" s="37" t="s">
        <v>62</v>
      </c>
      <c r="B11" s="122"/>
      <c r="C11" s="154"/>
      <c r="D11" s="202"/>
      <c r="E11" s="202"/>
      <c r="F11" s="72"/>
      <c r="G11" s="43"/>
      <c r="H11" s="5"/>
      <c r="I11" s="5"/>
      <c r="J11" s="42"/>
    </row>
    <row r="12" spans="1:10" ht="15" hidden="1">
      <c r="A12" s="37" t="s">
        <v>61</v>
      </c>
      <c r="B12" s="122"/>
      <c r="C12" s="154"/>
      <c r="D12" s="202"/>
      <c r="E12" s="202"/>
      <c r="F12" s="72"/>
      <c r="G12" s="43"/>
      <c r="H12" s="5"/>
      <c r="I12" s="5"/>
      <c r="J12" s="42"/>
    </row>
    <row r="13" spans="1:10" ht="15" hidden="1">
      <c r="A13" s="23"/>
      <c r="B13" s="23"/>
      <c r="C13" s="80"/>
      <c r="D13" s="79"/>
      <c r="E13" s="79"/>
      <c r="F13" s="81"/>
      <c r="G13" s="43"/>
      <c r="H13" s="5"/>
      <c r="I13" s="5"/>
      <c r="J13" s="42"/>
    </row>
    <row r="14" spans="1:10" ht="15" hidden="1">
      <c r="A14" s="122" t="s">
        <v>13</v>
      </c>
      <c r="B14" s="122"/>
      <c r="C14" s="154"/>
      <c r="D14" s="120">
        <f>SUM(D13)</f>
        <v>0</v>
      </c>
      <c r="E14" s="120">
        <f>SUM(E13)</f>
        <v>0</v>
      </c>
      <c r="F14" s="72"/>
      <c r="G14" s="43"/>
      <c r="H14" s="5"/>
      <c r="I14" s="5"/>
      <c r="J14" s="42"/>
    </row>
    <row r="15" spans="1:10" ht="15">
      <c r="A15" s="37" t="s">
        <v>62</v>
      </c>
      <c r="B15" s="122"/>
      <c r="C15" s="154"/>
      <c r="D15" s="202"/>
      <c r="E15" s="202"/>
      <c r="F15" s="72"/>
      <c r="G15" s="43"/>
      <c r="H15" s="5"/>
      <c r="I15" s="5"/>
      <c r="J15" s="42"/>
    </row>
    <row r="16" spans="1:10" ht="15">
      <c r="A16" s="37" t="s">
        <v>61</v>
      </c>
      <c r="B16" s="122"/>
      <c r="C16" s="154"/>
      <c r="D16" s="202"/>
      <c r="E16" s="202"/>
      <c r="F16" s="72"/>
      <c r="G16" s="43"/>
      <c r="H16" s="5"/>
      <c r="I16" s="5"/>
      <c r="J16" s="42"/>
    </row>
    <row r="17" spans="1:10" ht="15">
      <c r="A17" s="23" t="s">
        <v>52</v>
      </c>
      <c r="B17" s="23" t="s">
        <v>57</v>
      </c>
      <c r="C17" s="80">
        <v>30</v>
      </c>
      <c r="D17" s="79">
        <v>29.98</v>
      </c>
      <c r="E17" s="79">
        <v>10.74</v>
      </c>
      <c r="F17" s="72" t="s">
        <v>160</v>
      </c>
      <c r="G17" s="43"/>
      <c r="H17" s="5"/>
      <c r="I17" s="5"/>
      <c r="J17" s="42"/>
    </row>
    <row r="18" spans="1:10" ht="15">
      <c r="A18" s="122" t="s">
        <v>13</v>
      </c>
      <c r="B18" s="122"/>
      <c r="C18" s="154"/>
      <c r="D18" s="120">
        <f>SUM(D17)</f>
        <v>29.98</v>
      </c>
      <c r="E18" s="256">
        <f>SUM(E17)</f>
        <v>10.74</v>
      </c>
      <c r="F18" s="72"/>
      <c r="G18" s="43"/>
      <c r="H18" s="5"/>
      <c r="I18" s="5"/>
      <c r="J18" s="42"/>
    </row>
    <row r="19" spans="1:10" ht="15">
      <c r="A19" s="122" t="s">
        <v>161</v>
      </c>
      <c r="B19" s="122"/>
      <c r="C19" s="154"/>
      <c r="D19" s="202"/>
      <c r="E19" s="202"/>
      <c r="F19" s="72"/>
      <c r="G19" s="43"/>
      <c r="H19" s="5"/>
      <c r="I19" s="5"/>
      <c r="J19" s="42"/>
    </row>
    <row r="20" spans="1:10" ht="15">
      <c r="A20" s="23" t="s">
        <v>162</v>
      </c>
      <c r="B20" s="23" t="s">
        <v>163</v>
      </c>
      <c r="C20" s="80">
        <v>100000</v>
      </c>
      <c r="D20" s="79">
        <v>100</v>
      </c>
      <c r="E20" s="79">
        <v>35.81</v>
      </c>
      <c r="F20" s="72" t="s">
        <v>164</v>
      </c>
      <c r="G20" s="43"/>
      <c r="H20" s="5"/>
      <c r="I20" s="5"/>
      <c r="J20" s="42"/>
    </row>
    <row r="21" spans="1:10" ht="15">
      <c r="A21" s="122" t="s">
        <v>13</v>
      </c>
      <c r="B21" s="122"/>
      <c r="C21" s="154"/>
      <c r="D21" s="120">
        <f>SUM(D20)</f>
        <v>100</v>
      </c>
      <c r="E21" s="256">
        <f>SUM(E20)</f>
        <v>35.81</v>
      </c>
      <c r="F21" s="72"/>
      <c r="G21" s="43"/>
      <c r="H21" s="5"/>
      <c r="I21" s="5"/>
      <c r="J21" s="42"/>
    </row>
    <row r="22" spans="1:6" ht="15">
      <c r="A22" s="122" t="s">
        <v>12</v>
      </c>
      <c r="B22" s="23"/>
      <c r="C22" s="152"/>
      <c r="D22" s="79"/>
      <c r="E22" s="169"/>
      <c r="F22" s="72"/>
    </row>
    <row r="23" spans="1:7" ht="15">
      <c r="A23" s="122" t="s">
        <v>11</v>
      </c>
      <c r="B23" s="23"/>
      <c r="C23" s="152"/>
      <c r="D23" s="174">
        <v>104.59</v>
      </c>
      <c r="E23" s="169">
        <v>37.46</v>
      </c>
      <c r="F23" s="72"/>
      <c r="G23" s="71"/>
    </row>
    <row r="24" spans="1:7" ht="15">
      <c r="A24" s="122" t="s">
        <v>10</v>
      </c>
      <c r="B24" s="23"/>
      <c r="C24" s="152"/>
      <c r="D24" s="174">
        <v>4.65</v>
      </c>
      <c r="E24" s="169">
        <v>1.66</v>
      </c>
      <c r="F24" s="72"/>
      <c r="G24" s="71"/>
    </row>
    <row r="25" spans="1:10" ht="15">
      <c r="A25" s="149" t="s">
        <v>9</v>
      </c>
      <c r="B25" s="149"/>
      <c r="C25" s="148"/>
      <c r="D25" s="147">
        <f>+D10+D23+D24+D14+D18+D21</f>
        <v>279.24</v>
      </c>
      <c r="E25" s="147">
        <f>+E10+E23+E24+E14+E18+E21</f>
        <v>100</v>
      </c>
      <c r="F25" s="161"/>
      <c r="G25" s="71"/>
      <c r="I25" s="25"/>
      <c r="J25" s="24"/>
    </row>
    <row r="26" spans="1:7" ht="15">
      <c r="A26" s="23" t="s">
        <v>8</v>
      </c>
      <c r="B26" s="22"/>
      <c r="C26" s="21"/>
      <c r="D26" s="20"/>
      <c r="E26" s="19"/>
      <c r="F26" s="18"/>
      <c r="G26" s="71"/>
    </row>
    <row r="27" spans="1:6" ht="15">
      <c r="A27" s="263" t="s">
        <v>7</v>
      </c>
      <c r="B27" s="264"/>
      <c r="C27" s="264"/>
      <c r="D27" s="264"/>
      <c r="E27" s="264"/>
      <c r="F27" s="265"/>
    </row>
    <row r="28" spans="1:6" ht="15">
      <c r="A28" s="17" t="s">
        <v>6</v>
      </c>
      <c r="B28" s="8"/>
      <c r="C28" s="16"/>
      <c r="D28" s="16"/>
      <c r="E28" s="7"/>
      <c r="F28" s="6"/>
    </row>
    <row r="29" spans="1:6" ht="15" customHeight="1">
      <c r="A29" s="266" t="s">
        <v>171</v>
      </c>
      <c r="B29" s="267"/>
      <c r="C29" s="267"/>
      <c r="D29" s="267"/>
      <c r="E29" s="267"/>
      <c r="F29" s="268"/>
    </row>
    <row r="30" spans="1:6" ht="15">
      <c r="A30" s="269"/>
      <c r="B30" s="267"/>
      <c r="C30" s="267"/>
      <c r="D30" s="267"/>
      <c r="E30" s="267"/>
      <c r="F30" s="268"/>
    </row>
    <row r="31" spans="1:6" ht="15">
      <c r="A31" s="270" t="s">
        <v>5</v>
      </c>
      <c r="B31" s="271"/>
      <c r="C31" s="271"/>
      <c r="D31" s="271"/>
      <c r="E31" s="271"/>
      <c r="F31" s="272"/>
    </row>
    <row r="32" spans="1:6" ht="15" customHeight="1">
      <c r="A32" s="15" t="s">
        <v>4</v>
      </c>
      <c r="B32" s="273" t="s">
        <v>169</v>
      </c>
      <c r="C32" s="274"/>
      <c r="D32" s="275" t="s">
        <v>178</v>
      </c>
      <c r="E32" s="276"/>
      <c r="F32" s="277"/>
    </row>
    <row r="33" spans="1:8" ht="15">
      <c r="A33" s="13" t="s">
        <v>183</v>
      </c>
      <c r="B33" s="284">
        <v>12.6678</v>
      </c>
      <c r="C33" s="286"/>
      <c r="D33" s="284">
        <v>12.7372</v>
      </c>
      <c r="E33" s="285"/>
      <c r="F33" s="286"/>
      <c r="H33" s="236"/>
    </row>
    <row r="34" spans="1:8" ht="15">
      <c r="A34" s="13" t="s">
        <v>0</v>
      </c>
      <c r="B34" s="284">
        <v>12.777</v>
      </c>
      <c r="C34" s="286"/>
      <c r="D34" s="284">
        <v>12.8493</v>
      </c>
      <c r="E34" s="285"/>
      <c r="F34" s="286"/>
      <c r="H34" s="236"/>
    </row>
    <row r="35" spans="1:6" ht="15">
      <c r="A35" s="281" t="s">
        <v>172</v>
      </c>
      <c r="B35" s="282"/>
      <c r="C35" s="282"/>
      <c r="D35" s="282"/>
      <c r="E35" s="282"/>
      <c r="F35" s="283"/>
    </row>
    <row r="36" spans="1:6" ht="31.5" customHeight="1">
      <c r="A36" s="278" t="s">
        <v>173</v>
      </c>
      <c r="B36" s="279"/>
      <c r="C36" s="279"/>
      <c r="D36" s="279"/>
      <c r="E36" s="279"/>
      <c r="F36" s="280"/>
    </row>
    <row r="37" spans="1:6" ht="15">
      <c r="A37" s="12" t="s">
        <v>174</v>
      </c>
      <c r="B37" s="176"/>
      <c r="C37" s="176"/>
      <c r="D37" s="176"/>
      <c r="E37" s="176"/>
      <c r="F37" s="175"/>
    </row>
    <row r="38" spans="1:256" ht="15">
      <c r="A38" s="196" t="s">
        <v>175</v>
      </c>
      <c r="B38" s="195"/>
      <c r="C38" s="195"/>
      <c r="D38" s="195"/>
      <c r="E38" s="195"/>
      <c r="F38" s="194"/>
      <c r="G38" s="191"/>
      <c r="H38" s="192"/>
      <c r="I38" s="192"/>
      <c r="J38" s="192"/>
      <c r="K38" s="192"/>
      <c r="L38" s="193"/>
      <c r="M38" s="191"/>
      <c r="N38" s="192"/>
      <c r="O38" s="192"/>
      <c r="P38" s="192"/>
      <c r="Q38" s="192"/>
      <c r="R38" s="193"/>
      <c r="S38" s="191"/>
      <c r="T38" s="192"/>
      <c r="U38" s="192"/>
      <c r="V38" s="192"/>
      <c r="W38" s="192"/>
      <c r="X38" s="193"/>
      <c r="Y38" s="191"/>
      <c r="Z38" s="192"/>
      <c r="AA38" s="192"/>
      <c r="AB38" s="192"/>
      <c r="AC38" s="192"/>
      <c r="AD38" s="193"/>
      <c r="AE38" s="191"/>
      <c r="AF38" s="192"/>
      <c r="AG38" s="192"/>
      <c r="AH38" s="192"/>
      <c r="AI38" s="192"/>
      <c r="AJ38" s="193"/>
      <c r="AK38" s="191"/>
      <c r="AL38" s="192"/>
      <c r="AM38" s="192"/>
      <c r="AN38" s="192"/>
      <c r="AO38" s="192"/>
      <c r="AP38" s="193"/>
      <c r="AQ38" s="191"/>
      <c r="AR38" s="192"/>
      <c r="AS38" s="192"/>
      <c r="AT38" s="192"/>
      <c r="AU38" s="192"/>
      <c r="AV38" s="193"/>
      <c r="AW38" s="191"/>
      <c r="AX38" s="192"/>
      <c r="AY38" s="192"/>
      <c r="AZ38" s="192"/>
      <c r="BA38" s="192"/>
      <c r="BB38" s="193"/>
      <c r="BC38" s="191"/>
      <c r="BD38" s="192"/>
      <c r="BE38" s="192"/>
      <c r="BF38" s="192"/>
      <c r="BG38" s="192"/>
      <c r="BH38" s="193"/>
      <c r="BI38" s="191"/>
      <c r="BJ38" s="192"/>
      <c r="BK38" s="192"/>
      <c r="BL38" s="192"/>
      <c r="BM38" s="192"/>
      <c r="BN38" s="193"/>
      <c r="BO38" s="191"/>
      <c r="BP38" s="192"/>
      <c r="BQ38" s="192"/>
      <c r="BR38" s="192"/>
      <c r="BS38" s="192"/>
      <c r="BT38" s="193"/>
      <c r="BU38" s="191"/>
      <c r="BV38" s="192"/>
      <c r="BW38" s="192"/>
      <c r="BX38" s="192"/>
      <c r="BY38" s="192"/>
      <c r="BZ38" s="193"/>
      <c r="CA38" s="191"/>
      <c r="CB38" s="192"/>
      <c r="CC38" s="192"/>
      <c r="CD38" s="192"/>
      <c r="CE38" s="192"/>
      <c r="CF38" s="193"/>
      <c r="CG38" s="191"/>
      <c r="CH38" s="192"/>
      <c r="CI38" s="192"/>
      <c r="CJ38" s="192"/>
      <c r="CK38" s="192"/>
      <c r="CL38" s="193"/>
      <c r="CM38" s="191"/>
      <c r="CN38" s="192"/>
      <c r="CO38" s="192"/>
      <c r="CP38" s="192"/>
      <c r="CQ38" s="192"/>
      <c r="CR38" s="193"/>
      <c r="CS38" s="191"/>
      <c r="CT38" s="192"/>
      <c r="CU38" s="192"/>
      <c r="CV38" s="192"/>
      <c r="CW38" s="192"/>
      <c r="CX38" s="193"/>
      <c r="CY38" s="191"/>
      <c r="CZ38" s="192"/>
      <c r="DA38" s="192"/>
      <c r="DB38" s="192"/>
      <c r="DC38" s="192"/>
      <c r="DD38" s="193"/>
      <c r="DE38" s="191"/>
      <c r="DF38" s="192"/>
      <c r="DG38" s="192"/>
      <c r="DH38" s="192"/>
      <c r="DI38" s="192"/>
      <c r="DJ38" s="193"/>
      <c r="DK38" s="191"/>
      <c r="DL38" s="192"/>
      <c r="DM38" s="192"/>
      <c r="DN38" s="192"/>
      <c r="DO38" s="192"/>
      <c r="DP38" s="193"/>
      <c r="DQ38" s="191"/>
      <c r="DR38" s="192"/>
      <c r="DS38" s="192"/>
      <c r="DT38" s="192"/>
      <c r="DU38" s="192"/>
      <c r="DV38" s="193"/>
      <c r="DW38" s="191"/>
      <c r="DX38" s="192"/>
      <c r="DY38" s="192"/>
      <c r="DZ38" s="192"/>
      <c r="EA38" s="192"/>
      <c r="EB38" s="193"/>
      <c r="EC38" s="191"/>
      <c r="ED38" s="192"/>
      <c r="EE38" s="192"/>
      <c r="EF38" s="192"/>
      <c r="EG38" s="192"/>
      <c r="EH38" s="193"/>
      <c r="EI38" s="191"/>
      <c r="EJ38" s="192"/>
      <c r="EK38" s="192"/>
      <c r="EL38" s="192"/>
      <c r="EM38" s="192"/>
      <c r="EN38" s="193"/>
      <c r="EO38" s="191"/>
      <c r="EP38" s="192"/>
      <c r="EQ38" s="192"/>
      <c r="ER38" s="192"/>
      <c r="ES38" s="192"/>
      <c r="ET38" s="193"/>
      <c r="EU38" s="191"/>
      <c r="EV38" s="192"/>
      <c r="EW38" s="192"/>
      <c r="EX38" s="192"/>
      <c r="EY38" s="192"/>
      <c r="EZ38" s="193"/>
      <c r="FA38" s="191"/>
      <c r="FB38" s="192"/>
      <c r="FC38" s="192"/>
      <c r="FD38" s="192"/>
      <c r="FE38" s="192"/>
      <c r="FF38" s="193"/>
      <c r="FG38" s="191"/>
      <c r="FH38" s="192"/>
      <c r="FI38" s="192"/>
      <c r="FJ38" s="192"/>
      <c r="FK38" s="192"/>
      <c r="FL38" s="193"/>
      <c r="FM38" s="191"/>
      <c r="FN38" s="192"/>
      <c r="FO38" s="192"/>
      <c r="FP38" s="192"/>
      <c r="FQ38" s="192"/>
      <c r="FR38" s="193"/>
      <c r="FS38" s="191"/>
      <c r="FT38" s="192"/>
      <c r="FU38" s="192"/>
      <c r="FV38" s="192"/>
      <c r="FW38" s="192"/>
      <c r="FX38" s="193"/>
      <c r="FY38" s="191"/>
      <c r="FZ38" s="192"/>
      <c r="GA38" s="192"/>
      <c r="GB38" s="192"/>
      <c r="GC38" s="192"/>
      <c r="GD38" s="193"/>
      <c r="GE38" s="191"/>
      <c r="GF38" s="192"/>
      <c r="GG38" s="192"/>
      <c r="GH38" s="192"/>
      <c r="GI38" s="192"/>
      <c r="GJ38" s="193"/>
      <c r="GK38" s="191"/>
      <c r="GL38" s="192"/>
      <c r="GM38" s="192"/>
      <c r="GN38" s="192"/>
      <c r="GO38" s="192"/>
      <c r="GP38" s="193"/>
      <c r="GQ38" s="191"/>
      <c r="GR38" s="192"/>
      <c r="GS38" s="192"/>
      <c r="GT38" s="192"/>
      <c r="GU38" s="192"/>
      <c r="GV38" s="193"/>
      <c r="GW38" s="191"/>
      <c r="GX38" s="192"/>
      <c r="GY38" s="192"/>
      <c r="GZ38" s="192"/>
      <c r="HA38" s="192"/>
      <c r="HB38" s="193"/>
      <c r="HC38" s="191"/>
      <c r="HD38" s="192"/>
      <c r="HE38" s="192"/>
      <c r="HF38" s="192"/>
      <c r="HG38" s="192"/>
      <c r="HH38" s="193"/>
      <c r="HI38" s="191"/>
      <c r="HJ38" s="192"/>
      <c r="HK38" s="192"/>
      <c r="HL38" s="192"/>
      <c r="HM38" s="192"/>
      <c r="HN38" s="193"/>
      <c r="HO38" s="191"/>
      <c r="HP38" s="192"/>
      <c r="HQ38" s="192"/>
      <c r="HR38" s="192"/>
      <c r="HS38" s="192"/>
      <c r="HT38" s="193"/>
      <c r="HU38" s="191"/>
      <c r="HV38" s="192"/>
      <c r="HW38" s="192"/>
      <c r="HX38" s="192"/>
      <c r="HY38" s="192"/>
      <c r="HZ38" s="193"/>
      <c r="IA38" s="191"/>
      <c r="IB38" s="192"/>
      <c r="IC38" s="192"/>
      <c r="ID38" s="192"/>
      <c r="IE38" s="192"/>
      <c r="IF38" s="193"/>
      <c r="IG38" s="191"/>
      <c r="IH38" s="192"/>
      <c r="II38" s="192"/>
      <c r="IJ38" s="192"/>
      <c r="IK38" s="192"/>
      <c r="IL38" s="193"/>
      <c r="IM38" s="191"/>
      <c r="IN38" s="192"/>
      <c r="IO38" s="192"/>
      <c r="IP38" s="192"/>
      <c r="IQ38" s="192"/>
      <c r="IR38" s="193"/>
      <c r="IS38" s="191"/>
      <c r="IT38" s="192"/>
      <c r="IU38" s="192"/>
      <c r="IV38" s="192"/>
    </row>
    <row r="39" spans="1:256" ht="15">
      <c r="A39" s="252" t="s">
        <v>192</v>
      </c>
      <c r="B39" s="253"/>
      <c r="C39" s="253"/>
      <c r="D39" s="253"/>
      <c r="E39" s="165"/>
      <c r="F39" s="155"/>
      <c r="G39" s="191"/>
      <c r="H39" s="192"/>
      <c r="I39" s="192"/>
      <c r="J39" s="192"/>
      <c r="K39" s="192"/>
      <c r="L39" s="193"/>
      <c r="M39" s="191"/>
      <c r="N39" s="192"/>
      <c r="O39" s="192"/>
      <c r="P39" s="192"/>
      <c r="Q39" s="192"/>
      <c r="R39" s="193"/>
      <c r="S39" s="191"/>
      <c r="T39" s="192"/>
      <c r="U39" s="192"/>
      <c r="V39" s="192"/>
      <c r="W39" s="192"/>
      <c r="X39" s="193"/>
      <c r="Y39" s="191"/>
      <c r="Z39" s="192"/>
      <c r="AA39" s="192"/>
      <c r="AB39" s="192"/>
      <c r="AC39" s="192"/>
      <c r="AD39" s="193"/>
      <c r="AE39" s="191"/>
      <c r="AF39" s="192"/>
      <c r="AG39" s="192"/>
      <c r="AH39" s="192"/>
      <c r="AI39" s="192"/>
      <c r="AJ39" s="193"/>
      <c r="AK39" s="191"/>
      <c r="AL39" s="192"/>
      <c r="AM39" s="192"/>
      <c r="AN39" s="192"/>
      <c r="AO39" s="192"/>
      <c r="AP39" s="193"/>
      <c r="AQ39" s="191"/>
      <c r="AR39" s="192"/>
      <c r="AS39" s="192"/>
      <c r="AT39" s="192"/>
      <c r="AU39" s="192"/>
      <c r="AV39" s="193"/>
      <c r="AW39" s="191"/>
      <c r="AX39" s="192"/>
      <c r="AY39" s="192"/>
      <c r="AZ39" s="192"/>
      <c r="BA39" s="192"/>
      <c r="BB39" s="193"/>
      <c r="BC39" s="191"/>
      <c r="BD39" s="192"/>
      <c r="BE39" s="192"/>
      <c r="BF39" s="192"/>
      <c r="BG39" s="192"/>
      <c r="BH39" s="193"/>
      <c r="BI39" s="191"/>
      <c r="BJ39" s="192"/>
      <c r="BK39" s="192"/>
      <c r="BL39" s="192"/>
      <c r="BM39" s="192"/>
      <c r="BN39" s="193"/>
      <c r="BO39" s="191"/>
      <c r="BP39" s="192"/>
      <c r="BQ39" s="192"/>
      <c r="BR39" s="192"/>
      <c r="BS39" s="192"/>
      <c r="BT39" s="193"/>
      <c r="BU39" s="191"/>
      <c r="BV39" s="192"/>
      <c r="BW39" s="192"/>
      <c r="BX39" s="192"/>
      <c r="BY39" s="192"/>
      <c r="BZ39" s="193"/>
      <c r="CA39" s="191"/>
      <c r="CB39" s="192"/>
      <c r="CC39" s="192"/>
      <c r="CD39" s="192"/>
      <c r="CE39" s="192"/>
      <c r="CF39" s="193"/>
      <c r="CG39" s="191"/>
      <c r="CH39" s="192"/>
      <c r="CI39" s="192"/>
      <c r="CJ39" s="192"/>
      <c r="CK39" s="192"/>
      <c r="CL39" s="193"/>
      <c r="CM39" s="191"/>
      <c r="CN39" s="192"/>
      <c r="CO39" s="192"/>
      <c r="CP39" s="192"/>
      <c r="CQ39" s="192"/>
      <c r="CR39" s="193"/>
      <c r="CS39" s="191"/>
      <c r="CT39" s="192"/>
      <c r="CU39" s="192"/>
      <c r="CV39" s="192"/>
      <c r="CW39" s="192"/>
      <c r="CX39" s="193"/>
      <c r="CY39" s="191"/>
      <c r="CZ39" s="192"/>
      <c r="DA39" s="192"/>
      <c r="DB39" s="192"/>
      <c r="DC39" s="192"/>
      <c r="DD39" s="193"/>
      <c r="DE39" s="191"/>
      <c r="DF39" s="192"/>
      <c r="DG39" s="192"/>
      <c r="DH39" s="192"/>
      <c r="DI39" s="192"/>
      <c r="DJ39" s="193"/>
      <c r="DK39" s="191"/>
      <c r="DL39" s="192"/>
      <c r="DM39" s="192"/>
      <c r="DN39" s="192"/>
      <c r="DO39" s="192"/>
      <c r="DP39" s="193"/>
      <c r="DQ39" s="191"/>
      <c r="DR39" s="192"/>
      <c r="DS39" s="192"/>
      <c r="DT39" s="192"/>
      <c r="DU39" s="192"/>
      <c r="DV39" s="193"/>
      <c r="DW39" s="191"/>
      <c r="DX39" s="192"/>
      <c r="DY39" s="192"/>
      <c r="DZ39" s="192"/>
      <c r="EA39" s="192"/>
      <c r="EB39" s="193"/>
      <c r="EC39" s="191"/>
      <c r="ED39" s="192"/>
      <c r="EE39" s="192"/>
      <c r="EF39" s="192"/>
      <c r="EG39" s="192"/>
      <c r="EH39" s="193"/>
      <c r="EI39" s="191"/>
      <c r="EJ39" s="192"/>
      <c r="EK39" s="192"/>
      <c r="EL39" s="192"/>
      <c r="EM39" s="192"/>
      <c r="EN39" s="193"/>
      <c r="EO39" s="191"/>
      <c r="EP39" s="192"/>
      <c r="EQ39" s="192"/>
      <c r="ER39" s="192"/>
      <c r="ES39" s="192"/>
      <c r="ET39" s="193"/>
      <c r="EU39" s="191"/>
      <c r="EV39" s="192"/>
      <c r="EW39" s="192"/>
      <c r="EX39" s="192"/>
      <c r="EY39" s="192"/>
      <c r="EZ39" s="193"/>
      <c r="FA39" s="191"/>
      <c r="FB39" s="192"/>
      <c r="FC39" s="192"/>
      <c r="FD39" s="192"/>
      <c r="FE39" s="192"/>
      <c r="FF39" s="193"/>
      <c r="FG39" s="191"/>
      <c r="FH39" s="192"/>
      <c r="FI39" s="192"/>
      <c r="FJ39" s="192"/>
      <c r="FK39" s="192"/>
      <c r="FL39" s="193"/>
      <c r="FM39" s="191"/>
      <c r="FN39" s="192"/>
      <c r="FO39" s="192"/>
      <c r="FP39" s="192"/>
      <c r="FQ39" s="192"/>
      <c r="FR39" s="193"/>
      <c r="FS39" s="191"/>
      <c r="FT39" s="192"/>
      <c r="FU39" s="192"/>
      <c r="FV39" s="192"/>
      <c r="FW39" s="192"/>
      <c r="FX39" s="193"/>
      <c r="FY39" s="191"/>
      <c r="FZ39" s="192"/>
      <c r="GA39" s="192"/>
      <c r="GB39" s="192"/>
      <c r="GC39" s="192"/>
      <c r="GD39" s="193"/>
      <c r="GE39" s="191"/>
      <c r="GF39" s="192"/>
      <c r="GG39" s="192"/>
      <c r="GH39" s="192"/>
      <c r="GI39" s="192"/>
      <c r="GJ39" s="193"/>
      <c r="GK39" s="191"/>
      <c r="GL39" s="192"/>
      <c r="GM39" s="192"/>
      <c r="GN39" s="192"/>
      <c r="GO39" s="192"/>
      <c r="GP39" s="193"/>
      <c r="GQ39" s="191"/>
      <c r="GR39" s="192"/>
      <c r="GS39" s="192"/>
      <c r="GT39" s="192"/>
      <c r="GU39" s="192"/>
      <c r="GV39" s="193"/>
      <c r="GW39" s="191"/>
      <c r="GX39" s="192"/>
      <c r="GY39" s="192"/>
      <c r="GZ39" s="192"/>
      <c r="HA39" s="192"/>
      <c r="HB39" s="193"/>
      <c r="HC39" s="191"/>
      <c r="HD39" s="192"/>
      <c r="HE39" s="192"/>
      <c r="HF39" s="192"/>
      <c r="HG39" s="192"/>
      <c r="HH39" s="193"/>
      <c r="HI39" s="191"/>
      <c r="HJ39" s="192"/>
      <c r="HK39" s="192"/>
      <c r="HL39" s="192"/>
      <c r="HM39" s="192"/>
      <c r="HN39" s="193"/>
      <c r="HO39" s="191"/>
      <c r="HP39" s="192"/>
      <c r="HQ39" s="192"/>
      <c r="HR39" s="192"/>
      <c r="HS39" s="192"/>
      <c r="HT39" s="193"/>
      <c r="HU39" s="191"/>
      <c r="HV39" s="192"/>
      <c r="HW39" s="192"/>
      <c r="HX39" s="192"/>
      <c r="HY39" s="192"/>
      <c r="HZ39" s="193"/>
      <c r="IA39" s="191"/>
      <c r="IB39" s="192"/>
      <c r="IC39" s="192"/>
      <c r="ID39" s="192"/>
      <c r="IE39" s="192"/>
      <c r="IF39" s="193"/>
      <c r="IG39" s="191"/>
      <c r="IH39" s="192"/>
      <c r="II39" s="192"/>
      <c r="IJ39" s="192"/>
      <c r="IK39" s="192"/>
      <c r="IL39" s="193"/>
      <c r="IM39" s="191"/>
      <c r="IN39" s="192"/>
      <c r="IO39" s="192"/>
      <c r="IP39" s="192"/>
      <c r="IQ39" s="192"/>
      <c r="IR39" s="193"/>
      <c r="IS39" s="191"/>
      <c r="IT39" s="192"/>
      <c r="IU39" s="192"/>
      <c r="IV39" s="192"/>
    </row>
    <row r="40" spans="1:256" ht="15">
      <c r="A40" s="12" t="s">
        <v>176</v>
      </c>
      <c r="B40" s="253"/>
      <c r="C40" s="253"/>
      <c r="D40" s="253"/>
      <c r="E40" s="165"/>
      <c r="F40" s="155"/>
      <c r="G40" s="248"/>
      <c r="H40" s="249"/>
      <c r="I40" s="249"/>
      <c r="J40" s="249"/>
      <c r="K40" s="249"/>
      <c r="L40" s="250"/>
      <c r="M40" s="248"/>
      <c r="N40" s="249"/>
      <c r="O40" s="249"/>
      <c r="P40" s="249"/>
      <c r="Q40" s="249"/>
      <c r="R40" s="250"/>
      <c r="S40" s="248"/>
      <c r="T40" s="249"/>
      <c r="U40" s="249"/>
      <c r="V40" s="249"/>
      <c r="W40" s="249"/>
      <c r="X40" s="250"/>
      <c r="Y40" s="248"/>
      <c r="Z40" s="249"/>
      <c r="AA40" s="249"/>
      <c r="AB40" s="249"/>
      <c r="AC40" s="249"/>
      <c r="AD40" s="250"/>
      <c r="AE40" s="248"/>
      <c r="AF40" s="249"/>
      <c r="AG40" s="249"/>
      <c r="AH40" s="249"/>
      <c r="AI40" s="249"/>
      <c r="AJ40" s="250"/>
      <c r="AK40" s="248"/>
      <c r="AL40" s="249"/>
      <c r="AM40" s="249"/>
      <c r="AN40" s="249"/>
      <c r="AO40" s="249"/>
      <c r="AP40" s="250"/>
      <c r="AQ40" s="248"/>
      <c r="AR40" s="249"/>
      <c r="AS40" s="249"/>
      <c r="AT40" s="249"/>
      <c r="AU40" s="249"/>
      <c r="AV40" s="250"/>
      <c r="AW40" s="248"/>
      <c r="AX40" s="249"/>
      <c r="AY40" s="249"/>
      <c r="AZ40" s="249"/>
      <c r="BA40" s="249"/>
      <c r="BB40" s="250"/>
      <c r="BC40" s="248"/>
      <c r="BD40" s="249"/>
      <c r="BE40" s="249"/>
      <c r="BF40" s="249"/>
      <c r="BG40" s="249"/>
      <c r="BH40" s="250"/>
      <c r="BI40" s="248"/>
      <c r="BJ40" s="249"/>
      <c r="BK40" s="249"/>
      <c r="BL40" s="249"/>
      <c r="BM40" s="249"/>
      <c r="BN40" s="250"/>
      <c r="BO40" s="248"/>
      <c r="BP40" s="249"/>
      <c r="BQ40" s="249"/>
      <c r="BR40" s="249"/>
      <c r="BS40" s="249"/>
      <c r="BT40" s="250"/>
      <c r="BU40" s="248"/>
      <c r="BV40" s="249"/>
      <c r="BW40" s="249"/>
      <c r="BX40" s="249"/>
      <c r="BY40" s="249"/>
      <c r="BZ40" s="250"/>
      <c r="CA40" s="248"/>
      <c r="CB40" s="249"/>
      <c r="CC40" s="249"/>
      <c r="CD40" s="249"/>
      <c r="CE40" s="249"/>
      <c r="CF40" s="250"/>
      <c r="CG40" s="248"/>
      <c r="CH40" s="249"/>
      <c r="CI40" s="249"/>
      <c r="CJ40" s="249"/>
      <c r="CK40" s="249"/>
      <c r="CL40" s="250"/>
      <c r="CM40" s="248"/>
      <c r="CN40" s="249"/>
      <c r="CO40" s="249"/>
      <c r="CP40" s="249"/>
      <c r="CQ40" s="249"/>
      <c r="CR40" s="250"/>
      <c r="CS40" s="248"/>
      <c r="CT40" s="249"/>
      <c r="CU40" s="249"/>
      <c r="CV40" s="249"/>
      <c r="CW40" s="249"/>
      <c r="CX40" s="250"/>
      <c r="CY40" s="248"/>
      <c r="CZ40" s="249"/>
      <c r="DA40" s="249"/>
      <c r="DB40" s="249"/>
      <c r="DC40" s="249"/>
      <c r="DD40" s="250"/>
      <c r="DE40" s="248"/>
      <c r="DF40" s="249"/>
      <c r="DG40" s="249"/>
      <c r="DH40" s="249"/>
      <c r="DI40" s="249"/>
      <c r="DJ40" s="250"/>
      <c r="DK40" s="248"/>
      <c r="DL40" s="249"/>
      <c r="DM40" s="249"/>
      <c r="DN40" s="249"/>
      <c r="DO40" s="249"/>
      <c r="DP40" s="250"/>
      <c r="DQ40" s="248"/>
      <c r="DR40" s="249"/>
      <c r="DS40" s="249"/>
      <c r="DT40" s="249"/>
      <c r="DU40" s="249"/>
      <c r="DV40" s="250"/>
      <c r="DW40" s="248"/>
      <c r="DX40" s="249"/>
      <c r="DY40" s="249"/>
      <c r="DZ40" s="249"/>
      <c r="EA40" s="249"/>
      <c r="EB40" s="250"/>
      <c r="EC40" s="248"/>
      <c r="ED40" s="249"/>
      <c r="EE40" s="249"/>
      <c r="EF40" s="249"/>
      <c r="EG40" s="249"/>
      <c r="EH40" s="250"/>
      <c r="EI40" s="248"/>
      <c r="EJ40" s="249"/>
      <c r="EK40" s="249"/>
      <c r="EL40" s="249"/>
      <c r="EM40" s="249"/>
      <c r="EN40" s="250"/>
      <c r="EO40" s="248"/>
      <c r="EP40" s="249"/>
      <c r="EQ40" s="249"/>
      <c r="ER40" s="249"/>
      <c r="ES40" s="249"/>
      <c r="ET40" s="250"/>
      <c r="EU40" s="248"/>
      <c r="EV40" s="249"/>
      <c r="EW40" s="249"/>
      <c r="EX40" s="249"/>
      <c r="EY40" s="249"/>
      <c r="EZ40" s="250"/>
      <c r="FA40" s="248"/>
      <c r="FB40" s="249"/>
      <c r="FC40" s="249"/>
      <c r="FD40" s="249"/>
      <c r="FE40" s="249"/>
      <c r="FF40" s="250"/>
      <c r="FG40" s="248"/>
      <c r="FH40" s="249"/>
      <c r="FI40" s="249"/>
      <c r="FJ40" s="249"/>
      <c r="FK40" s="249"/>
      <c r="FL40" s="250"/>
      <c r="FM40" s="248"/>
      <c r="FN40" s="249"/>
      <c r="FO40" s="249"/>
      <c r="FP40" s="249"/>
      <c r="FQ40" s="249"/>
      <c r="FR40" s="250"/>
      <c r="FS40" s="248"/>
      <c r="FT40" s="249"/>
      <c r="FU40" s="249"/>
      <c r="FV40" s="249"/>
      <c r="FW40" s="249"/>
      <c r="FX40" s="250"/>
      <c r="FY40" s="248"/>
      <c r="FZ40" s="249"/>
      <c r="GA40" s="249"/>
      <c r="GB40" s="249"/>
      <c r="GC40" s="249"/>
      <c r="GD40" s="250"/>
      <c r="GE40" s="248"/>
      <c r="GF40" s="249"/>
      <c r="GG40" s="249"/>
      <c r="GH40" s="249"/>
      <c r="GI40" s="249"/>
      <c r="GJ40" s="250"/>
      <c r="GK40" s="248"/>
      <c r="GL40" s="249"/>
      <c r="GM40" s="249"/>
      <c r="GN40" s="249"/>
      <c r="GO40" s="249"/>
      <c r="GP40" s="250"/>
      <c r="GQ40" s="248"/>
      <c r="GR40" s="249"/>
      <c r="GS40" s="249"/>
      <c r="GT40" s="249"/>
      <c r="GU40" s="249"/>
      <c r="GV40" s="250"/>
      <c r="GW40" s="248"/>
      <c r="GX40" s="249"/>
      <c r="GY40" s="249"/>
      <c r="GZ40" s="249"/>
      <c r="HA40" s="249"/>
      <c r="HB40" s="250"/>
      <c r="HC40" s="248"/>
      <c r="HD40" s="249"/>
      <c r="HE40" s="249"/>
      <c r="HF40" s="249"/>
      <c r="HG40" s="249"/>
      <c r="HH40" s="250"/>
      <c r="HI40" s="248"/>
      <c r="HJ40" s="249"/>
      <c r="HK40" s="249"/>
      <c r="HL40" s="249"/>
      <c r="HM40" s="249"/>
      <c r="HN40" s="250"/>
      <c r="HO40" s="248"/>
      <c r="HP40" s="249"/>
      <c r="HQ40" s="249"/>
      <c r="HR40" s="249"/>
      <c r="HS40" s="249"/>
      <c r="HT40" s="250"/>
      <c r="HU40" s="248"/>
      <c r="HV40" s="249"/>
      <c r="HW40" s="249"/>
      <c r="HX40" s="249"/>
      <c r="HY40" s="249"/>
      <c r="HZ40" s="250"/>
      <c r="IA40" s="248"/>
      <c r="IB40" s="249"/>
      <c r="IC40" s="249"/>
      <c r="ID40" s="249"/>
      <c r="IE40" s="249"/>
      <c r="IF40" s="250"/>
      <c r="IG40" s="248"/>
      <c r="IH40" s="249"/>
      <c r="II40" s="249"/>
      <c r="IJ40" s="249"/>
      <c r="IK40" s="249"/>
      <c r="IL40" s="250"/>
      <c r="IM40" s="248"/>
      <c r="IN40" s="249"/>
      <c r="IO40" s="249"/>
      <c r="IP40" s="249"/>
      <c r="IQ40" s="249"/>
      <c r="IR40" s="250"/>
      <c r="IS40" s="248"/>
      <c r="IT40" s="249"/>
      <c r="IU40" s="249"/>
      <c r="IV40" s="249"/>
    </row>
    <row r="41" spans="1:256" ht="15">
      <c r="A41" s="5" t="s">
        <v>177</v>
      </c>
      <c r="B41" s="253"/>
      <c r="C41" s="253"/>
      <c r="D41" s="253"/>
      <c r="E41" s="165"/>
      <c r="F41" s="155"/>
      <c r="G41" s="239"/>
      <c r="H41" s="240"/>
      <c r="I41" s="240"/>
      <c r="J41" s="240"/>
      <c r="K41" s="240"/>
      <c r="L41" s="241"/>
      <c r="M41" s="239"/>
      <c r="N41" s="240"/>
      <c r="O41" s="240"/>
      <c r="P41" s="240"/>
      <c r="Q41" s="240"/>
      <c r="R41" s="241"/>
      <c r="S41" s="239"/>
      <c r="T41" s="240"/>
      <c r="U41" s="240"/>
      <c r="V41" s="240"/>
      <c r="W41" s="240"/>
      <c r="X41" s="241"/>
      <c r="Y41" s="239"/>
      <c r="Z41" s="240"/>
      <c r="AA41" s="240"/>
      <c r="AB41" s="240"/>
      <c r="AC41" s="240"/>
      <c r="AD41" s="241"/>
      <c r="AE41" s="239"/>
      <c r="AF41" s="240"/>
      <c r="AG41" s="240"/>
      <c r="AH41" s="240"/>
      <c r="AI41" s="240"/>
      <c r="AJ41" s="241"/>
      <c r="AK41" s="239"/>
      <c r="AL41" s="240"/>
      <c r="AM41" s="240"/>
      <c r="AN41" s="240"/>
      <c r="AO41" s="240"/>
      <c r="AP41" s="241"/>
      <c r="AQ41" s="239"/>
      <c r="AR41" s="240"/>
      <c r="AS41" s="240"/>
      <c r="AT41" s="240"/>
      <c r="AU41" s="240"/>
      <c r="AV41" s="241"/>
      <c r="AW41" s="239"/>
      <c r="AX41" s="240"/>
      <c r="AY41" s="240"/>
      <c r="AZ41" s="240"/>
      <c r="BA41" s="240"/>
      <c r="BB41" s="241"/>
      <c r="BC41" s="239"/>
      <c r="BD41" s="240"/>
      <c r="BE41" s="240"/>
      <c r="BF41" s="240"/>
      <c r="BG41" s="240"/>
      <c r="BH41" s="241"/>
      <c r="BI41" s="239"/>
      <c r="BJ41" s="240"/>
      <c r="BK41" s="240"/>
      <c r="BL41" s="240"/>
      <c r="BM41" s="240"/>
      <c r="BN41" s="241"/>
      <c r="BO41" s="239"/>
      <c r="BP41" s="240"/>
      <c r="BQ41" s="240"/>
      <c r="BR41" s="240"/>
      <c r="BS41" s="240"/>
      <c r="BT41" s="241"/>
      <c r="BU41" s="239"/>
      <c r="BV41" s="240"/>
      <c r="BW41" s="240"/>
      <c r="BX41" s="240"/>
      <c r="BY41" s="240"/>
      <c r="BZ41" s="241"/>
      <c r="CA41" s="239"/>
      <c r="CB41" s="240"/>
      <c r="CC41" s="240"/>
      <c r="CD41" s="240"/>
      <c r="CE41" s="240"/>
      <c r="CF41" s="241"/>
      <c r="CG41" s="239"/>
      <c r="CH41" s="240"/>
      <c r="CI41" s="240"/>
      <c r="CJ41" s="240"/>
      <c r="CK41" s="240"/>
      <c r="CL41" s="241"/>
      <c r="CM41" s="239"/>
      <c r="CN41" s="240"/>
      <c r="CO41" s="240"/>
      <c r="CP41" s="240"/>
      <c r="CQ41" s="240"/>
      <c r="CR41" s="241"/>
      <c r="CS41" s="239"/>
      <c r="CT41" s="240"/>
      <c r="CU41" s="240"/>
      <c r="CV41" s="240"/>
      <c r="CW41" s="240"/>
      <c r="CX41" s="241"/>
      <c r="CY41" s="239"/>
      <c r="CZ41" s="240"/>
      <c r="DA41" s="240"/>
      <c r="DB41" s="240"/>
      <c r="DC41" s="240"/>
      <c r="DD41" s="241"/>
      <c r="DE41" s="239"/>
      <c r="DF41" s="240"/>
      <c r="DG41" s="240"/>
      <c r="DH41" s="240"/>
      <c r="DI41" s="240"/>
      <c r="DJ41" s="241"/>
      <c r="DK41" s="239"/>
      <c r="DL41" s="240"/>
      <c r="DM41" s="240"/>
      <c r="DN41" s="240"/>
      <c r="DO41" s="240"/>
      <c r="DP41" s="241"/>
      <c r="DQ41" s="239"/>
      <c r="DR41" s="240"/>
      <c r="DS41" s="240"/>
      <c r="DT41" s="240"/>
      <c r="DU41" s="240"/>
      <c r="DV41" s="241"/>
      <c r="DW41" s="239"/>
      <c r="DX41" s="240"/>
      <c r="DY41" s="240"/>
      <c r="DZ41" s="240"/>
      <c r="EA41" s="240"/>
      <c r="EB41" s="241"/>
      <c r="EC41" s="239"/>
      <c r="ED41" s="240"/>
      <c r="EE41" s="240"/>
      <c r="EF41" s="240"/>
      <c r="EG41" s="240"/>
      <c r="EH41" s="241"/>
      <c r="EI41" s="239"/>
      <c r="EJ41" s="240"/>
      <c r="EK41" s="240"/>
      <c r="EL41" s="240"/>
      <c r="EM41" s="240"/>
      <c r="EN41" s="241"/>
      <c r="EO41" s="239"/>
      <c r="EP41" s="240"/>
      <c r="EQ41" s="240"/>
      <c r="ER41" s="240"/>
      <c r="ES41" s="240"/>
      <c r="ET41" s="241"/>
      <c r="EU41" s="239"/>
      <c r="EV41" s="240"/>
      <c r="EW41" s="240"/>
      <c r="EX41" s="240"/>
      <c r="EY41" s="240"/>
      <c r="EZ41" s="241"/>
      <c r="FA41" s="239"/>
      <c r="FB41" s="240"/>
      <c r="FC41" s="240"/>
      <c r="FD41" s="240"/>
      <c r="FE41" s="240"/>
      <c r="FF41" s="241"/>
      <c r="FG41" s="239"/>
      <c r="FH41" s="240"/>
      <c r="FI41" s="240"/>
      <c r="FJ41" s="240"/>
      <c r="FK41" s="240"/>
      <c r="FL41" s="241"/>
      <c r="FM41" s="239"/>
      <c r="FN41" s="240"/>
      <c r="FO41" s="240"/>
      <c r="FP41" s="240"/>
      <c r="FQ41" s="240"/>
      <c r="FR41" s="241"/>
      <c r="FS41" s="239"/>
      <c r="FT41" s="240"/>
      <c r="FU41" s="240"/>
      <c r="FV41" s="240"/>
      <c r="FW41" s="240"/>
      <c r="FX41" s="241"/>
      <c r="FY41" s="239"/>
      <c r="FZ41" s="240"/>
      <c r="GA41" s="240"/>
      <c r="GB41" s="240"/>
      <c r="GC41" s="240"/>
      <c r="GD41" s="241"/>
      <c r="GE41" s="239"/>
      <c r="GF41" s="240"/>
      <c r="GG41" s="240"/>
      <c r="GH41" s="240"/>
      <c r="GI41" s="240"/>
      <c r="GJ41" s="241"/>
      <c r="GK41" s="239"/>
      <c r="GL41" s="240"/>
      <c r="GM41" s="240"/>
      <c r="GN41" s="240"/>
      <c r="GO41" s="240"/>
      <c r="GP41" s="241"/>
      <c r="GQ41" s="239"/>
      <c r="GR41" s="240"/>
      <c r="GS41" s="240"/>
      <c r="GT41" s="240"/>
      <c r="GU41" s="240"/>
      <c r="GV41" s="241"/>
      <c r="GW41" s="239"/>
      <c r="GX41" s="240"/>
      <c r="GY41" s="240"/>
      <c r="GZ41" s="240"/>
      <c r="HA41" s="240"/>
      <c r="HB41" s="241"/>
      <c r="HC41" s="239"/>
      <c r="HD41" s="240"/>
      <c r="HE41" s="240"/>
      <c r="HF41" s="240"/>
      <c r="HG41" s="240"/>
      <c r="HH41" s="241"/>
      <c r="HI41" s="239"/>
      <c r="HJ41" s="240"/>
      <c r="HK41" s="240"/>
      <c r="HL41" s="240"/>
      <c r="HM41" s="240"/>
      <c r="HN41" s="241"/>
      <c r="HO41" s="239"/>
      <c r="HP41" s="240"/>
      <c r="HQ41" s="240"/>
      <c r="HR41" s="240"/>
      <c r="HS41" s="240"/>
      <c r="HT41" s="241"/>
      <c r="HU41" s="239"/>
      <c r="HV41" s="240"/>
      <c r="HW41" s="240"/>
      <c r="HX41" s="240"/>
      <c r="HY41" s="240"/>
      <c r="HZ41" s="241"/>
      <c r="IA41" s="239"/>
      <c r="IB41" s="240"/>
      <c r="IC41" s="240"/>
      <c r="ID41" s="240"/>
      <c r="IE41" s="240"/>
      <c r="IF41" s="241"/>
      <c r="IG41" s="239"/>
      <c r="IH41" s="240"/>
      <c r="II41" s="240"/>
      <c r="IJ41" s="240"/>
      <c r="IK41" s="240"/>
      <c r="IL41" s="241"/>
      <c r="IM41" s="239"/>
      <c r="IN41" s="240"/>
      <c r="IO41" s="240"/>
      <c r="IP41" s="240"/>
      <c r="IQ41" s="240"/>
      <c r="IR41" s="241"/>
      <c r="IS41" s="239"/>
      <c r="IT41" s="240"/>
      <c r="IU41" s="240"/>
      <c r="IV41" s="240"/>
    </row>
  </sheetData>
  <sheetProtection/>
  <mergeCells count="11">
    <mergeCell ref="B33:C33"/>
    <mergeCell ref="B34:C34"/>
    <mergeCell ref="D33:F33"/>
    <mergeCell ref="D34:F34"/>
    <mergeCell ref="A36:F36"/>
    <mergeCell ref="A27:F27"/>
    <mergeCell ref="A29:F30"/>
    <mergeCell ref="A31:F31"/>
    <mergeCell ref="B32:C32"/>
    <mergeCell ref="D32:F32"/>
    <mergeCell ref="A35:F35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view="pageBreakPreview" zoomScale="85" zoomScaleNormal="85" zoomScaleSheetLayoutView="85" zoomScalePageLayoutView="0" workbookViewId="0" topLeftCell="A19">
      <selection activeCell="A41" sqref="A41"/>
    </sheetView>
  </sheetViews>
  <sheetFormatPr defaultColWidth="9.140625" defaultRowHeight="12.75"/>
  <cols>
    <col min="1" max="1" width="55.28125" style="5" customWidth="1"/>
    <col min="2" max="2" width="18.28125" style="5" customWidth="1"/>
    <col min="3" max="3" width="15.28125" style="5" customWidth="1"/>
    <col min="4" max="4" width="15.140625" style="5" customWidth="1"/>
    <col min="5" max="5" width="9.8515625" style="4" bestFit="1" customWidth="1"/>
    <col min="6" max="6" width="17.7109375" style="3" customWidth="1"/>
    <col min="7" max="7" width="39.421875" style="1" bestFit="1" customWidth="1"/>
    <col min="8" max="8" width="12.28125" style="1" bestFit="1" customWidth="1"/>
    <col min="9" max="9" width="9.8515625" style="1" bestFit="1" customWidth="1"/>
    <col min="10" max="10" width="9.28125" style="1" bestFit="1" customWidth="1"/>
    <col min="11" max="13" width="9.140625" style="1" customWidth="1"/>
    <col min="14" max="15" width="9.140625" style="2" customWidth="1"/>
    <col min="16" max="16384" width="9.140625" style="1" customWidth="1"/>
  </cols>
  <sheetData>
    <row r="1" spans="1:6" ht="15">
      <c r="A1" s="52" t="s">
        <v>30</v>
      </c>
      <c r="B1" s="62"/>
      <c r="C1" s="61"/>
      <c r="D1" s="60"/>
      <c r="E1" s="59"/>
      <c r="F1" s="58"/>
    </row>
    <row r="2" spans="1:6" ht="15">
      <c r="A2" s="52" t="s">
        <v>141</v>
      </c>
      <c r="B2" s="62"/>
      <c r="C2" s="135"/>
      <c r="D2" s="62"/>
      <c r="E2" s="172"/>
      <c r="F2" s="134"/>
    </row>
    <row r="3" spans="1:6" ht="15">
      <c r="A3" s="52" t="s">
        <v>170</v>
      </c>
      <c r="B3" s="50"/>
      <c r="C3" s="51"/>
      <c r="D3" s="50"/>
      <c r="E3" s="49"/>
      <c r="F3" s="48"/>
    </row>
    <row r="4" spans="1:6" ht="15">
      <c r="A4" s="52"/>
      <c r="B4" s="50"/>
      <c r="C4" s="51"/>
      <c r="D4" s="50"/>
      <c r="E4" s="49"/>
      <c r="F4" s="48"/>
    </row>
    <row r="5" spans="1:6" ht="34.5" customHeight="1">
      <c r="A5" s="133" t="s">
        <v>29</v>
      </c>
      <c r="B5" s="133" t="s">
        <v>28</v>
      </c>
      <c r="C5" s="132" t="s">
        <v>27</v>
      </c>
      <c r="D5" s="45" t="s">
        <v>26</v>
      </c>
      <c r="E5" s="171" t="s">
        <v>25</v>
      </c>
      <c r="F5" s="130" t="s">
        <v>24</v>
      </c>
    </row>
    <row r="6" spans="1:6" ht="15">
      <c r="A6" s="122" t="s">
        <v>23</v>
      </c>
      <c r="B6" s="23"/>
      <c r="C6" s="152"/>
      <c r="D6" s="79"/>
      <c r="E6" s="170"/>
      <c r="F6" s="72"/>
    </row>
    <row r="7" spans="1:6" ht="15">
      <c r="A7" s="122" t="s">
        <v>22</v>
      </c>
      <c r="B7" s="23"/>
      <c r="C7" s="152"/>
      <c r="D7" s="79"/>
      <c r="E7" s="170"/>
      <c r="F7" s="72"/>
    </row>
    <row r="8" spans="1:6" ht="15">
      <c r="A8" s="122" t="s">
        <v>21</v>
      </c>
      <c r="B8" s="23"/>
      <c r="C8" s="80"/>
      <c r="D8" s="79"/>
      <c r="E8" s="205"/>
      <c r="F8" s="72"/>
    </row>
    <row r="9" spans="1:9" ht="15">
      <c r="A9" s="23" t="s">
        <v>73</v>
      </c>
      <c r="B9" s="23" t="s">
        <v>69</v>
      </c>
      <c r="C9" s="80">
        <v>88</v>
      </c>
      <c r="D9" s="79">
        <v>882.6</v>
      </c>
      <c r="E9" s="205">
        <v>17.27</v>
      </c>
      <c r="F9" s="81" t="s">
        <v>80</v>
      </c>
      <c r="H9" s="112"/>
      <c r="I9" s="112"/>
    </row>
    <row r="10" spans="1:9" ht="15">
      <c r="A10" s="23" t="s">
        <v>79</v>
      </c>
      <c r="B10" s="23" t="s">
        <v>78</v>
      </c>
      <c r="C10" s="80">
        <v>45</v>
      </c>
      <c r="D10" s="79">
        <v>451.34</v>
      </c>
      <c r="E10" s="205">
        <v>8.83</v>
      </c>
      <c r="F10" s="81" t="s">
        <v>77</v>
      </c>
      <c r="H10" s="112"/>
      <c r="I10" s="112"/>
    </row>
    <row r="11" spans="1:9" ht="15">
      <c r="A11" s="23" t="s">
        <v>76</v>
      </c>
      <c r="B11" s="23" t="s">
        <v>14</v>
      </c>
      <c r="C11" s="80">
        <v>40</v>
      </c>
      <c r="D11" s="79">
        <v>400.52</v>
      </c>
      <c r="E11" s="205">
        <v>7.84</v>
      </c>
      <c r="F11" s="81" t="s">
        <v>75</v>
      </c>
      <c r="H11" s="112"/>
      <c r="I11" s="112"/>
    </row>
    <row r="12" spans="1:9" ht="15">
      <c r="A12" s="23" t="s">
        <v>18</v>
      </c>
      <c r="B12" s="23" t="s">
        <v>14</v>
      </c>
      <c r="C12" s="80">
        <v>16</v>
      </c>
      <c r="D12" s="79">
        <v>160.3</v>
      </c>
      <c r="E12" s="205">
        <v>3.14</v>
      </c>
      <c r="F12" s="81" t="s">
        <v>155</v>
      </c>
      <c r="H12" s="112"/>
      <c r="I12" s="112"/>
    </row>
    <row r="13" spans="1:10" ht="15">
      <c r="A13" s="122" t="s">
        <v>13</v>
      </c>
      <c r="B13" s="122"/>
      <c r="C13" s="154"/>
      <c r="D13" s="120">
        <f>SUM(D9:D12)</f>
        <v>1894.76</v>
      </c>
      <c r="E13" s="120">
        <f>SUM(E9:E12)</f>
        <v>37.08</v>
      </c>
      <c r="F13" s="72"/>
      <c r="G13" s="43"/>
      <c r="H13" s="5"/>
      <c r="I13" s="5"/>
      <c r="J13" s="42"/>
    </row>
    <row r="14" spans="1:10" ht="15">
      <c r="A14" s="37" t="s">
        <v>62</v>
      </c>
      <c r="B14" s="122"/>
      <c r="C14" s="154"/>
      <c r="D14" s="202"/>
      <c r="E14" s="202"/>
      <c r="F14" s="72"/>
      <c r="G14" s="43"/>
      <c r="H14" s="5"/>
      <c r="I14" s="5"/>
      <c r="J14" s="42"/>
    </row>
    <row r="15" spans="1:10" ht="15">
      <c r="A15" s="37" t="s">
        <v>61</v>
      </c>
      <c r="B15" s="122"/>
      <c r="C15" s="154"/>
      <c r="D15" s="202"/>
      <c r="E15" s="202"/>
      <c r="F15" s="72"/>
      <c r="G15" s="43"/>
      <c r="H15" s="5"/>
      <c r="I15" s="5"/>
      <c r="J15" s="42"/>
    </row>
    <row r="16" spans="1:10" ht="15">
      <c r="A16" s="36" t="s">
        <v>165</v>
      </c>
      <c r="B16" s="23" t="s">
        <v>51</v>
      </c>
      <c r="C16" s="80">
        <v>590</v>
      </c>
      <c r="D16" s="79">
        <v>586.4</v>
      </c>
      <c r="E16" s="79">
        <v>11.47</v>
      </c>
      <c r="F16" s="72" t="s">
        <v>166</v>
      </c>
      <c r="G16" s="43"/>
      <c r="H16" s="5"/>
      <c r="I16" s="5"/>
      <c r="J16" s="42"/>
    </row>
    <row r="17" spans="1:10" ht="15">
      <c r="A17" s="36" t="s">
        <v>52</v>
      </c>
      <c r="B17" s="23" t="s">
        <v>57</v>
      </c>
      <c r="C17" s="80">
        <v>510</v>
      </c>
      <c r="D17" s="79">
        <v>509.65</v>
      </c>
      <c r="E17" s="79">
        <v>9.97</v>
      </c>
      <c r="F17" s="72" t="s">
        <v>160</v>
      </c>
      <c r="G17" s="43"/>
      <c r="H17" s="5"/>
      <c r="I17" s="5"/>
      <c r="J17" s="42"/>
    </row>
    <row r="18" spans="1:10" ht="15">
      <c r="A18" s="36" t="s">
        <v>158</v>
      </c>
      <c r="B18" s="23" t="s">
        <v>51</v>
      </c>
      <c r="C18" s="80">
        <v>450</v>
      </c>
      <c r="D18" s="79">
        <v>449.92</v>
      </c>
      <c r="E18" s="79">
        <v>8.8</v>
      </c>
      <c r="F18" s="72" t="s">
        <v>159</v>
      </c>
      <c r="G18" s="43"/>
      <c r="H18" s="5"/>
      <c r="I18" s="5"/>
      <c r="J18" s="42"/>
    </row>
    <row r="19" spans="1:10" ht="15">
      <c r="A19" s="122" t="s">
        <v>13</v>
      </c>
      <c r="B19" s="122"/>
      <c r="C19" s="154"/>
      <c r="D19" s="120">
        <f>SUM(D16:D18)</f>
        <v>1545.97</v>
      </c>
      <c r="E19" s="120">
        <f>SUM(E16:E18)</f>
        <v>30.240000000000002</v>
      </c>
      <c r="F19" s="72"/>
      <c r="G19" s="43"/>
      <c r="H19" s="5"/>
      <c r="I19" s="5"/>
      <c r="J19" s="42"/>
    </row>
    <row r="20" spans="1:10" ht="15">
      <c r="A20" s="122" t="s">
        <v>161</v>
      </c>
      <c r="B20" s="122"/>
      <c r="C20" s="154"/>
      <c r="D20" s="202"/>
      <c r="E20" s="202"/>
      <c r="F20" s="72"/>
      <c r="G20" s="43"/>
      <c r="H20" s="5"/>
      <c r="I20" s="5"/>
      <c r="J20" s="42"/>
    </row>
    <row r="21" spans="1:10" ht="15">
      <c r="A21" s="23" t="s">
        <v>162</v>
      </c>
      <c r="B21" s="23" t="s">
        <v>163</v>
      </c>
      <c r="C21" s="80">
        <v>900000</v>
      </c>
      <c r="D21" s="79">
        <v>900</v>
      </c>
      <c r="E21" s="79">
        <v>17.61</v>
      </c>
      <c r="F21" s="72" t="s">
        <v>164</v>
      </c>
      <c r="G21" s="43"/>
      <c r="H21" s="5"/>
      <c r="I21" s="5"/>
      <c r="J21" s="42"/>
    </row>
    <row r="22" spans="1:10" ht="15">
      <c r="A22" s="122" t="s">
        <v>13</v>
      </c>
      <c r="B22" s="23"/>
      <c r="C22" s="80"/>
      <c r="D22" s="120">
        <f>SUM(D21)</f>
        <v>900</v>
      </c>
      <c r="E22" s="120">
        <f>SUM(E21)</f>
        <v>17.61</v>
      </c>
      <c r="F22" s="72"/>
      <c r="G22" s="43"/>
      <c r="H22" s="5"/>
      <c r="I22" s="5"/>
      <c r="J22" s="42"/>
    </row>
    <row r="23" spans="1:6" ht="15">
      <c r="A23" s="122" t="s">
        <v>12</v>
      </c>
      <c r="B23" s="23"/>
      <c r="C23" s="80"/>
      <c r="D23" s="79"/>
      <c r="E23" s="204"/>
      <c r="F23" s="72"/>
    </row>
    <row r="24" spans="1:7" ht="15">
      <c r="A24" s="122" t="s">
        <v>11</v>
      </c>
      <c r="B24" s="23"/>
      <c r="C24" s="152"/>
      <c r="D24" s="79">
        <v>540.4</v>
      </c>
      <c r="E24" s="204">
        <v>10.57</v>
      </c>
      <c r="F24" s="72"/>
      <c r="G24" s="71"/>
    </row>
    <row r="25" spans="1:7" ht="15">
      <c r="A25" s="122" t="s">
        <v>10</v>
      </c>
      <c r="B25" s="23"/>
      <c r="C25" s="152"/>
      <c r="D25" s="79">
        <v>230.03</v>
      </c>
      <c r="E25" s="204">
        <v>4.5</v>
      </c>
      <c r="F25" s="72"/>
      <c r="G25" s="71"/>
    </row>
    <row r="26" spans="1:10" ht="15">
      <c r="A26" s="149" t="s">
        <v>9</v>
      </c>
      <c r="B26" s="149"/>
      <c r="C26" s="148"/>
      <c r="D26" s="147">
        <f>D13+D24+D25+D19+D22</f>
        <v>5111.16</v>
      </c>
      <c r="E26" s="147">
        <f>E13+E24+E25+E19+E22</f>
        <v>100</v>
      </c>
      <c r="F26" s="161"/>
      <c r="G26" s="71"/>
      <c r="H26" s="25"/>
      <c r="I26" s="25"/>
      <c r="J26" s="24"/>
    </row>
    <row r="27" spans="1:7" ht="15">
      <c r="A27" s="23" t="s">
        <v>8</v>
      </c>
      <c r="B27" s="22"/>
      <c r="C27" s="21"/>
      <c r="D27" s="20"/>
      <c r="E27" s="177"/>
      <c r="F27" s="18"/>
      <c r="G27" s="71"/>
    </row>
    <row r="28" spans="1:6" ht="15">
      <c r="A28" s="263" t="s">
        <v>7</v>
      </c>
      <c r="B28" s="264"/>
      <c r="C28" s="264"/>
      <c r="D28" s="264"/>
      <c r="E28" s="264"/>
      <c r="F28" s="265"/>
    </row>
    <row r="29" spans="1:6" ht="15">
      <c r="A29" s="17" t="s">
        <v>6</v>
      </c>
      <c r="B29" s="187"/>
      <c r="C29" s="16"/>
      <c r="D29" s="16"/>
      <c r="E29" s="7"/>
      <c r="F29" s="188"/>
    </row>
    <row r="30" spans="1:6" ht="15" customHeight="1">
      <c r="A30" s="266" t="s">
        <v>171</v>
      </c>
      <c r="B30" s="267"/>
      <c r="C30" s="267"/>
      <c r="D30" s="267"/>
      <c r="E30" s="267"/>
      <c r="F30" s="268"/>
    </row>
    <row r="31" spans="1:6" ht="15">
      <c r="A31" s="269"/>
      <c r="B31" s="267"/>
      <c r="C31" s="267"/>
      <c r="D31" s="267"/>
      <c r="E31" s="267"/>
      <c r="F31" s="268"/>
    </row>
    <row r="32" spans="1:6" ht="15">
      <c r="A32" s="270" t="s">
        <v>5</v>
      </c>
      <c r="B32" s="271"/>
      <c r="C32" s="271"/>
      <c r="D32" s="271"/>
      <c r="E32" s="271"/>
      <c r="F32" s="272"/>
    </row>
    <row r="33" spans="1:6" ht="15" customHeight="1">
      <c r="A33" s="15" t="s">
        <v>4</v>
      </c>
      <c r="B33" s="273" t="s">
        <v>169</v>
      </c>
      <c r="C33" s="274"/>
      <c r="D33" s="275" t="s">
        <v>178</v>
      </c>
      <c r="E33" s="276"/>
      <c r="F33" s="277"/>
    </row>
    <row r="34" spans="1:8" ht="15">
      <c r="A34" s="13" t="s">
        <v>183</v>
      </c>
      <c r="B34" s="284">
        <v>12.6659</v>
      </c>
      <c r="C34" s="286"/>
      <c r="D34" s="284">
        <v>12.7448</v>
      </c>
      <c r="E34" s="285"/>
      <c r="F34" s="286"/>
      <c r="H34" s="245"/>
    </row>
    <row r="35" spans="1:8" ht="15">
      <c r="A35" s="13" t="s">
        <v>0</v>
      </c>
      <c r="B35" s="284">
        <v>12.7664</v>
      </c>
      <c r="C35" s="286"/>
      <c r="D35" s="284">
        <v>12.8476</v>
      </c>
      <c r="E35" s="285"/>
      <c r="F35" s="286"/>
      <c r="H35" s="245"/>
    </row>
    <row r="36" spans="1:6" ht="15">
      <c r="A36" s="281" t="s">
        <v>172</v>
      </c>
      <c r="B36" s="282"/>
      <c r="C36" s="282"/>
      <c r="D36" s="282"/>
      <c r="E36" s="282"/>
      <c r="F36" s="283"/>
    </row>
    <row r="37" spans="1:6" ht="31.5" customHeight="1">
      <c r="A37" s="278" t="s">
        <v>173</v>
      </c>
      <c r="B37" s="279"/>
      <c r="C37" s="279"/>
      <c r="D37" s="279"/>
      <c r="E37" s="279"/>
      <c r="F37" s="280"/>
    </row>
    <row r="38" spans="1:6" ht="15">
      <c r="A38" s="12" t="s">
        <v>174</v>
      </c>
      <c r="B38" s="176"/>
      <c r="C38" s="176"/>
      <c r="D38" s="176"/>
      <c r="E38" s="176"/>
      <c r="F38" s="175"/>
    </row>
    <row r="39" spans="1:6" ht="15">
      <c r="A39" s="196" t="s">
        <v>175</v>
      </c>
      <c r="B39" s="195"/>
      <c r="C39" s="195"/>
      <c r="D39" s="195"/>
      <c r="E39" s="195"/>
      <c r="F39" s="194"/>
    </row>
    <row r="40" spans="1:6" ht="15">
      <c r="A40" s="252" t="s">
        <v>188</v>
      </c>
      <c r="B40" s="253"/>
      <c r="C40" s="253"/>
      <c r="D40" s="253"/>
      <c r="E40" s="165"/>
      <c r="F40" s="155"/>
    </row>
    <row r="41" spans="1:6" ht="15">
      <c r="A41" s="12" t="s">
        <v>176</v>
      </c>
      <c r="B41" s="253"/>
      <c r="C41" s="253"/>
      <c r="D41" s="253"/>
      <c r="E41" s="165"/>
      <c r="F41" s="155"/>
    </row>
    <row r="42" spans="1:6" ht="15">
      <c r="A42" s="5" t="s">
        <v>177</v>
      </c>
      <c r="B42" s="253"/>
      <c r="C42" s="253"/>
      <c r="D42" s="253"/>
      <c r="E42" s="165"/>
      <c r="F42" s="155"/>
    </row>
  </sheetData>
  <sheetProtection/>
  <mergeCells count="11">
    <mergeCell ref="A28:F28"/>
    <mergeCell ref="A30:F31"/>
    <mergeCell ref="A32:F32"/>
    <mergeCell ref="B33:C33"/>
    <mergeCell ref="D33:F33"/>
    <mergeCell ref="D34:F34"/>
    <mergeCell ref="A36:F36"/>
    <mergeCell ref="B34:C34"/>
    <mergeCell ref="B35:C35"/>
    <mergeCell ref="A37:F37"/>
    <mergeCell ref="D35:F35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view="pageBreakPreview" zoomScale="80" zoomScaleNormal="85" zoomScaleSheetLayoutView="80" zoomScalePageLayoutView="0" workbookViewId="0" topLeftCell="A7">
      <selection activeCell="F53" sqref="F53"/>
    </sheetView>
  </sheetViews>
  <sheetFormatPr defaultColWidth="9.140625" defaultRowHeight="12.75"/>
  <cols>
    <col min="1" max="1" width="53.421875" style="5" customWidth="1"/>
    <col min="2" max="2" width="18.28125" style="5" customWidth="1"/>
    <col min="3" max="3" width="15.28125" style="5" customWidth="1"/>
    <col min="4" max="4" width="15.140625" style="5" customWidth="1"/>
    <col min="5" max="5" width="9.8515625" style="4" bestFit="1" customWidth="1"/>
    <col min="6" max="6" width="17.7109375" style="3" customWidth="1"/>
    <col min="7" max="7" width="41.00390625" style="1" bestFit="1" customWidth="1"/>
    <col min="8" max="8" width="10.57421875" style="1" bestFit="1" customWidth="1"/>
    <col min="9" max="9" width="9.8515625" style="1" bestFit="1" customWidth="1"/>
    <col min="10" max="13" width="9.140625" style="1" customWidth="1"/>
    <col min="14" max="15" width="9.140625" style="2" customWidth="1"/>
    <col min="16" max="16384" width="9.140625" style="1" customWidth="1"/>
  </cols>
  <sheetData>
    <row r="1" spans="1:6" ht="15">
      <c r="A1" s="52" t="s">
        <v>30</v>
      </c>
      <c r="B1" s="62"/>
      <c r="C1" s="61"/>
      <c r="D1" s="60"/>
      <c r="E1" s="59"/>
      <c r="F1" s="58"/>
    </row>
    <row r="2" spans="1:6" ht="15">
      <c r="A2" s="52" t="s">
        <v>142</v>
      </c>
      <c r="B2" s="62"/>
      <c r="C2" s="135"/>
      <c r="D2" s="62"/>
      <c r="E2" s="172"/>
      <c r="F2" s="134"/>
    </row>
    <row r="3" spans="1:6" ht="15">
      <c r="A3" s="52" t="s">
        <v>170</v>
      </c>
      <c r="B3" s="50"/>
      <c r="C3" s="51"/>
      <c r="D3" s="50"/>
      <c r="E3" s="49"/>
      <c r="F3" s="48"/>
    </row>
    <row r="4" spans="1:6" ht="15">
      <c r="A4" s="52"/>
      <c r="B4" s="50"/>
      <c r="C4" s="51"/>
      <c r="D4" s="50"/>
      <c r="E4" s="49"/>
      <c r="F4" s="48"/>
    </row>
    <row r="5" spans="1:6" ht="34.5" customHeight="1">
      <c r="A5" s="133" t="s">
        <v>29</v>
      </c>
      <c r="B5" s="133" t="s">
        <v>28</v>
      </c>
      <c r="C5" s="132" t="s">
        <v>27</v>
      </c>
      <c r="D5" s="45" t="s">
        <v>26</v>
      </c>
      <c r="E5" s="171" t="s">
        <v>25</v>
      </c>
      <c r="F5" s="130" t="s">
        <v>24</v>
      </c>
    </row>
    <row r="6" spans="1:6" ht="15">
      <c r="A6" s="122" t="s">
        <v>23</v>
      </c>
      <c r="B6" s="23"/>
      <c r="C6" s="152"/>
      <c r="D6" s="79"/>
      <c r="E6" s="170"/>
      <c r="F6" s="81"/>
    </row>
    <row r="7" spans="1:6" ht="15">
      <c r="A7" s="122" t="s">
        <v>22</v>
      </c>
      <c r="B7" s="23"/>
      <c r="C7" s="152"/>
      <c r="D7" s="79"/>
      <c r="E7" s="170"/>
      <c r="F7" s="81"/>
    </row>
    <row r="8" spans="1:7" ht="15">
      <c r="A8" s="122" t="s">
        <v>21</v>
      </c>
      <c r="B8" s="23"/>
      <c r="C8" s="80"/>
      <c r="D8" s="79"/>
      <c r="E8" s="169"/>
      <c r="F8" s="81"/>
      <c r="G8" s="71"/>
    </row>
    <row r="9" spans="1:10" ht="15">
      <c r="A9" s="23" t="s">
        <v>90</v>
      </c>
      <c r="B9" s="23" t="s">
        <v>69</v>
      </c>
      <c r="C9" s="80">
        <v>75</v>
      </c>
      <c r="D9" s="79">
        <v>752.19</v>
      </c>
      <c r="E9" s="169">
        <v>11.35</v>
      </c>
      <c r="F9" s="207" t="s">
        <v>89</v>
      </c>
      <c r="G9" s="43"/>
      <c r="H9" s="42"/>
      <c r="I9" s="42"/>
      <c r="J9" s="42"/>
    </row>
    <row r="10" spans="1:10" ht="15">
      <c r="A10" s="23" t="s">
        <v>79</v>
      </c>
      <c r="B10" s="23" t="s">
        <v>78</v>
      </c>
      <c r="C10" s="80">
        <v>72</v>
      </c>
      <c r="D10" s="79">
        <v>722.11</v>
      </c>
      <c r="E10" s="169">
        <v>10.9</v>
      </c>
      <c r="F10" s="207" t="s">
        <v>88</v>
      </c>
      <c r="G10" s="43"/>
      <c r="H10" s="42"/>
      <c r="I10" s="42"/>
      <c r="J10" s="42"/>
    </row>
    <row r="11" spans="1:10" ht="15">
      <c r="A11" s="23" t="s">
        <v>73</v>
      </c>
      <c r="B11" s="23" t="s">
        <v>69</v>
      </c>
      <c r="C11" s="80">
        <v>70</v>
      </c>
      <c r="D11" s="79">
        <v>702.03</v>
      </c>
      <c r="E11" s="169">
        <v>10.59</v>
      </c>
      <c r="F11" s="207" t="s">
        <v>87</v>
      </c>
      <c r="G11" s="43"/>
      <c r="H11" s="42"/>
      <c r="I11" s="42"/>
      <c r="J11" s="42"/>
    </row>
    <row r="12" spans="1:10" ht="15">
      <c r="A12" s="23" t="s">
        <v>20</v>
      </c>
      <c r="B12" s="23" t="s">
        <v>14</v>
      </c>
      <c r="C12" s="80">
        <v>18</v>
      </c>
      <c r="D12" s="79">
        <v>180.07</v>
      </c>
      <c r="E12" s="169">
        <v>2.72</v>
      </c>
      <c r="F12" s="207" t="s">
        <v>74</v>
      </c>
      <c r="G12" s="43"/>
      <c r="H12" s="42"/>
      <c r="I12" s="42"/>
      <c r="J12" s="42"/>
    </row>
    <row r="13" spans="1:10" ht="15">
      <c r="A13" s="23" t="s">
        <v>17</v>
      </c>
      <c r="B13" s="23" t="s">
        <v>14</v>
      </c>
      <c r="C13" s="80">
        <v>4</v>
      </c>
      <c r="D13" s="79">
        <v>40.04</v>
      </c>
      <c r="E13" s="169">
        <v>0.6</v>
      </c>
      <c r="F13" s="207" t="s">
        <v>86</v>
      </c>
      <c r="G13" s="43"/>
      <c r="H13" s="42"/>
      <c r="I13" s="42"/>
      <c r="J13" s="42"/>
    </row>
    <row r="14" spans="1:7" ht="15">
      <c r="A14" s="122" t="s">
        <v>13</v>
      </c>
      <c r="B14" s="122"/>
      <c r="C14" s="154"/>
      <c r="D14" s="120">
        <f>SUM(D9:D13)</f>
        <v>2396.44</v>
      </c>
      <c r="E14" s="120">
        <f>SUM(E9:E13)</f>
        <v>36.160000000000004</v>
      </c>
      <c r="F14" s="206"/>
      <c r="G14" s="71"/>
    </row>
    <row r="15" spans="1:7" ht="15">
      <c r="A15" s="37" t="s">
        <v>62</v>
      </c>
      <c r="B15" s="122"/>
      <c r="C15" s="154"/>
      <c r="D15" s="202"/>
      <c r="E15" s="202"/>
      <c r="F15" s="72"/>
      <c r="G15" s="71"/>
    </row>
    <row r="16" spans="1:7" ht="15">
      <c r="A16" s="37" t="s">
        <v>61</v>
      </c>
      <c r="B16" s="122"/>
      <c r="C16" s="154"/>
      <c r="D16" s="202"/>
      <c r="E16" s="202"/>
      <c r="F16" s="72"/>
      <c r="G16" s="71"/>
    </row>
    <row r="17" spans="1:7" ht="15">
      <c r="A17" s="36" t="s">
        <v>52</v>
      </c>
      <c r="B17" s="23" t="s">
        <v>57</v>
      </c>
      <c r="C17" s="80">
        <v>780</v>
      </c>
      <c r="D17" s="79">
        <v>779.46</v>
      </c>
      <c r="E17" s="79">
        <v>11.76</v>
      </c>
      <c r="F17" s="72" t="s">
        <v>160</v>
      </c>
      <c r="G17" s="71"/>
    </row>
    <row r="18" spans="1:7" ht="15">
      <c r="A18" s="36" t="s">
        <v>165</v>
      </c>
      <c r="B18" s="23" t="s">
        <v>51</v>
      </c>
      <c r="C18" s="80">
        <v>780</v>
      </c>
      <c r="D18" s="79">
        <v>775.24</v>
      </c>
      <c r="E18" s="79">
        <v>11.7</v>
      </c>
      <c r="F18" s="72" t="s">
        <v>166</v>
      </c>
      <c r="G18" s="71"/>
    </row>
    <row r="19" spans="1:7" ht="15">
      <c r="A19" s="36" t="s">
        <v>158</v>
      </c>
      <c r="B19" s="23" t="s">
        <v>51</v>
      </c>
      <c r="C19" s="80">
        <v>550</v>
      </c>
      <c r="D19" s="79">
        <v>549.9</v>
      </c>
      <c r="E19" s="79">
        <v>8.3</v>
      </c>
      <c r="F19" s="72" t="s">
        <v>159</v>
      </c>
      <c r="G19" s="71"/>
    </row>
    <row r="20" spans="1:7" ht="15">
      <c r="A20" s="122" t="s">
        <v>13</v>
      </c>
      <c r="B20" s="122"/>
      <c r="C20" s="154"/>
      <c r="D20" s="120">
        <f>SUM(D17:D19)</f>
        <v>2104.6</v>
      </c>
      <c r="E20" s="120">
        <f>SUM(E17:E19)</f>
        <v>31.76</v>
      </c>
      <c r="F20" s="72"/>
      <c r="G20" s="71"/>
    </row>
    <row r="21" spans="1:7" ht="15">
      <c r="A21" s="122" t="s">
        <v>161</v>
      </c>
      <c r="B21" s="122"/>
      <c r="C21" s="154"/>
      <c r="D21" s="202"/>
      <c r="E21" s="202"/>
      <c r="F21" s="72"/>
      <c r="G21" s="71"/>
    </row>
    <row r="22" spans="1:7" ht="15">
      <c r="A22" s="23" t="s">
        <v>162</v>
      </c>
      <c r="B22" s="23" t="s">
        <v>163</v>
      </c>
      <c r="C22" s="80">
        <v>600000</v>
      </c>
      <c r="D22" s="79">
        <v>600</v>
      </c>
      <c r="E22" s="79">
        <v>9.05</v>
      </c>
      <c r="F22" s="72" t="s">
        <v>164</v>
      </c>
      <c r="G22" s="71"/>
    </row>
    <row r="23" spans="1:7" ht="15">
      <c r="A23" s="122" t="s">
        <v>13</v>
      </c>
      <c r="B23" s="122"/>
      <c r="C23" s="154"/>
      <c r="D23" s="120">
        <f>SUM(D22)</f>
        <v>600</v>
      </c>
      <c r="E23" s="120">
        <f>SUM(E22)</f>
        <v>9.05</v>
      </c>
      <c r="F23" s="72"/>
      <c r="G23" s="71"/>
    </row>
    <row r="24" spans="1:6" ht="15">
      <c r="A24" s="122" t="s">
        <v>12</v>
      </c>
      <c r="B24" s="23"/>
      <c r="C24" s="80"/>
      <c r="D24" s="79"/>
      <c r="E24" s="169"/>
      <c r="F24" s="72"/>
    </row>
    <row r="25" spans="1:7" ht="15">
      <c r="A25" s="122" t="s">
        <v>11</v>
      </c>
      <c r="B25" s="23"/>
      <c r="C25" s="80"/>
      <c r="D25" s="79">
        <v>1211.06</v>
      </c>
      <c r="E25" s="169">
        <v>18.27</v>
      </c>
      <c r="F25" s="72"/>
      <c r="G25" s="71"/>
    </row>
    <row r="26" spans="1:10" ht="15">
      <c r="A26" s="122" t="s">
        <v>10</v>
      </c>
      <c r="B26" s="23"/>
      <c r="C26" s="152"/>
      <c r="D26" s="79">
        <v>314.89</v>
      </c>
      <c r="E26" s="169">
        <v>4.76</v>
      </c>
      <c r="F26" s="72"/>
      <c r="G26" s="71"/>
      <c r="I26" s="25"/>
      <c r="J26" s="24"/>
    </row>
    <row r="27" spans="1:10" ht="15">
      <c r="A27" s="149" t="s">
        <v>9</v>
      </c>
      <c r="B27" s="149"/>
      <c r="C27" s="148"/>
      <c r="D27" s="147">
        <f>D14+D25+D26+D20+D23</f>
        <v>6626.99</v>
      </c>
      <c r="E27" s="147">
        <f>E14+E25+E26+E20+E23</f>
        <v>100</v>
      </c>
      <c r="F27" s="161"/>
      <c r="G27" s="71"/>
      <c r="I27" s="25"/>
      <c r="J27" s="24"/>
    </row>
    <row r="28" spans="1:7" ht="15">
      <c r="A28" s="23" t="s">
        <v>8</v>
      </c>
      <c r="B28" s="22"/>
      <c r="C28" s="21"/>
      <c r="D28" s="20"/>
      <c r="E28" s="19"/>
      <c r="F28" s="18"/>
      <c r="G28" s="71"/>
    </row>
    <row r="29" spans="1:6" ht="15">
      <c r="A29" s="263" t="s">
        <v>7</v>
      </c>
      <c r="B29" s="264"/>
      <c r="C29" s="264"/>
      <c r="D29" s="264"/>
      <c r="E29" s="264"/>
      <c r="F29" s="265"/>
    </row>
    <row r="30" spans="1:6" ht="15">
      <c r="A30" s="17" t="s">
        <v>6</v>
      </c>
      <c r="B30" s="187"/>
      <c r="C30" s="16"/>
      <c r="D30" s="16"/>
      <c r="E30" s="7"/>
      <c r="F30" s="188"/>
    </row>
    <row r="31" spans="1:6" ht="15" customHeight="1">
      <c r="A31" s="266" t="s">
        <v>171</v>
      </c>
      <c r="B31" s="267"/>
      <c r="C31" s="267"/>
      <c r="D31" s="267"/>
      <c r="E31" s="267"/>
      <c r="F31" s="268"/>
    </row>
    <row r="32" spans="1:6" ht="15">
      <c r="A32" s="269"/>
      <c r="B32" s="267"/>
      <c r="C32" s="267"/>
      <c r="D32" s="267"/>
      <c r="E32" s="267"/>
      <c r="F32" s="268"/>
    </row>
    <row r="33" spans="1:6" ht="15">
      <c r="A33" s="270" t="s">
        <v>5</v>
      </c>
      <c r="B33" s="271"/>
      <c r="C33" s="271"/>
      <c r="D33" s="271"/>
      <c r="E33" s="271"/>
      <c r="F33" s="272"/>
    </row>
    <row r="34" spans="1:6" ht="15" customHeight="1">
      <c r="A34" s="15" t="s">
        <v>4</v>
      </c>
      <c r="B34" s="273" t="s">
        <v>169</v>
      </c>
      <c r="C34" s="274"/>
      <c r="D34" s="275" t="s">
        <v>178</v>
      </c>
      <c r="E34" s="276"/>
      <c r="F34" s="277"/>
    </row>
    <row r="35" spans="1:8" ht="15">
      <c r="A35" s="13" t="s">
        <v>184</v>
      </c>
      <c r="B35" s="284">
        <v>11.1988</v>
      </c>
      <c r="C35" s="286"/>
      <c r="D35" s="284">
        <v>11.2695</v>
      </c>
      <c r="E35" s="285"/>
      <c r="F35" s="286"/>
      <c r="H35" s="245"/>
    </row>
    <row r="36" spans="1:8" ht="15">
      <c r="A36" s="13" t="s">
        <v>183</v>
      </c>
      <c r="B36" s="284">
        <v>12.6009</v>
      </c>
      <c r="C36" s="286"/>
      <c r="D36" s="284">
        <v>12.6805</v>
      </c>
      <c r="E36" s="285"/>
      <c r="F36" s="286"/>
      <c r="H36" s="245"/>
    </row>
    <row r="37" spans="1:8" ht="15">
      <c r="A37" s="13" t="s">
        <v>0</v>
      </c>
      <c r="B37" s="284">
        <v>12.698</v>
      </c>
      <c r="C37" s="286"/>
      <c r="D37" s="284">
        <v>12.7798</v>
      </c>
      <c r="E37" s="285"/>
      <c r="F37" s="286"/>
      <c r="H37" s="245"/>
    </row>
    <row r="38" spans="1:6" ht="15">
      <c r="A38" s="281" t="s">
        <v>172</v>
      </c>
      <c r="B38" s="282"/>
      <c r="C38" s="282"/>
      <c r="D38" s="282"/>
      <c r="E38" s="282"/>
      <c r="F38" s="283"/>
    </row>
    <row r="39" spans="1:6" ht="30.75" customHeight="1">
      <c r="A39" s="278" t="s">
        <v>173</v>
      </c>
      <c r="B39" s="279"/>
      <c r="C39" s="279"/>
      <c r="D39" s="279"/>
      <c r="E39" s="279"/>
      <c r="F39" s="280"/>
    </row>
    <row r="40" spans="1:6" ht="15">
      <c r="A40" s="12" t="s">
        <v>174</v>
      </c>
      <c r="B40" s="176"/>
      <c r="C40" s="176"/>
      <c r="D40" s="176"/>
      <c r="E40" s="176"/>
      <c r="F40" s="175"/>
    </row>
    <row r="41" spans="1:6" ht="15">
      <c r="A41" s="196" t="s">
        <v>175</v>
      </c>
      <c r="B41" s="195"/>
      <c r="C41" s="195"/>
      <c r="D41" s="195"/>
      <c r="E41" s="195"/>
      <c r="F41" s="194"/>
    </row>
    <row r="42" spans="1:6" ht="15">
      <c r="A42" s="252" t="s">
        <v>188</v>
      </c>
      <c r="B42" s="253"/>
      <c r="C42" s="253"/>
      <c r="D42" s="253"/>
      <c r="E42" s="165"/>
      <c r="F42" s="155"/>
    </row>
    <row r="43" spans="1:6" ht="15">
      <c r="A43" s="12" t="s">
        <v>176</v>
      </c>
      <c r="B43" s="253"/>
      <c r="C43" s="253"/>
      <c r="D43" s="253"/>
      <c r="E43" s="165"/>
      <c r="F43" s="155"/>
    </row>
    <row r="44" spans="1:6" ht="15">
      <c r="A44" s="5" t="s">
        <v>177</v>
      </c>
      <c r="B44" s="253"/>
      <c r="C44" s="253"/>
      <c r="D44" s="253"/>
      <c r="E44" s="165"/>
      <c r="F44" s="155"/>
    </row>
  </sheetData>
  <sheetProtection/>
  <mergeCells count="13">
    <mergeCell ref="A29:F29"/>
    <mergeCell ref="A31:F32"/>
    <mergeCell ref="A33:F33"/>
    <mergeCell ref="B34:C34"/>
    <mergeCell ref="D34:F34"/>
    <mergeCell ref="A38:F38"/>
    <mergeCell ref="A39:F39"/>
    <mergeCell ref="B35:C35"/>
    <mergeCell ref="B36:C36"/>
    <mergeCell ref="B37:C37"/>
    <mergeCell ref="D35:F35"/>
    <mergeCell ref="D36:F36"/>
    <mergeCell ref="D37:F37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view="pageBreakPreview" zoomScale="80" zoomScaleNormal="85" zoomScaleSheetLayoutView="80" zoomScalePageLayoutView="0" workbookViewId="0" topLeftCell="A1">
      <selection activeCell="A28" sqref="A28"/>
    </sheetView>
  </sheetViews>
  <sheetFormatPr defaultColWidth="9.140625" defaultRowHeight="12.75"/>
  <cols>
    <col min="1" max="1" width="53.421875" style="5" customWidth="1"/>
    <col min="2" max="2" width="18.28125" style="5" customWidth="1"/>
    <col min="3" max="3" width="15.28125" style="5" customWidth="1"/>
    <col min="4" max="4" width="15.140625" style="5" customWidth="1"/>
    <col min="5" max="5" width="9.8515625" style="4" bestFit="1" customWidth="1"/>
    <col min="6" max="6" width="17.7109375" style="3" customWidth="1"/>
    <col min="7" max="7" width="40.28125" style="1" bestFit="1" customWidth="1"/>
    <col min="8" max="8" width="10.57421875" style="1" bestFit="1" customWidth="1"/>
    <col min="9" max="13" width="9.140625" style="1" customWidth="1"/>
    <col min="14" max="15" width="9.140625" style="2" customWidth="1"/>
    <col min="16" max="16384" width="9.140625" style="1" customWidth="1"/>
  </cols>
  <sheetData>
    <row r="1" spans="1:6" ht="15">
      <c r="A1" s="52" t="s">
        <v>30</v>
      </c>
      <c r="B1" s="62"/>
      <c r="C1" s="61"/>
      <c r="D1" s="60"/>
      <c r="E1" s="59"/>
      <c r="F1" s="58"/>
    </row>
    <row r="2" spans="1:6" ht="15">
      <c r="A2" s="52" t="s">
        <v>168</v>
      </c>
      <c r="B2" s="62"/>
      <c r="C2" s="135"/>
      <c r="D2" s="62"/>
      <c r="E2" s="172"/>
      <c r="F2" s="134"/>
    </row>
    <row r="3" spans="1:6" ht="15">
      <c r="A3" s="52" t="s">
        <v>170</v>
      </c>
      <c r="B3" s="50"/>
      <c r="C3" s="51"/>
      <c r="D3" s="50"/>
      <c r="E3" s="49"/>
      <c r="F3" s="48"/>
    </row>
    <row r="4" spans="1:6" ht="15">
      <c r="A4" s="52"/>
      <c r="B4" s="50"/>
      <c r="C4" s="51"/>
      <c r="D4" s="50"/>
      <c r="E4" s="49"/>
      <c r="F4" s="48"/>
    </row>
    <row r="5" spans="1:6" ht="34.5" customHeight="1">
      <c r="A5" s="133" t="s">
        <v>29</v>
      </c>
      <c r="B5" s="133" t="s">
        <v>28</v>
      </c>
      <c r="C5" s="132" t="s">
        <v>27</v>
      </c>
      <c r="D5" s="45" t="s">
        <v>26</v>
      </c>
      <c r="E5" s="171" t="s">
        <v>25</v>
      </c>
      <c r="F5" s="130" t="s">
        <v>24</v>
      </c>
    </row>
    <row r="6" spans="1:6" ht="15" hidden="1">
      <c r="A6" s="122" t="s">
        <v>84</v>
      </c>
      <c r="B6" s="122"/>
      <c r="C6" s="154"/>
      <c r="D6" s="202"/>
      <c r="E6" s="201"/>
      <c r="F6" s="81"/>
    </row>
    <row r="7" spans="1:9" ht="15" hidden="1">
      <c r="A7" s="183"/>
      <c r="B7" s="183"/>
      <c r="C7" s="200"/>
      <c r="D7" s="199"/>
      <c r="E7" s="197"/>
      <c r="F7" s="179"/>
      <c r="G7" s="43"/>
      <c r="H7" s="43"/>
      <c r="I7" s="42"/>
    </row>
    <row r="8" spans="1:6" ht="15" hidden="1">
      <c r="A8" s="122" t="s">
        <v>13</v>
      </c>
      <c r="B8" s="122"/>
      <c r="C8" s="154"/>
      <c r="D8" s="120">
        <f>SUM(D7:D7)</f>
        <v>0</v>
      </c>
      <c r="E8" s="173">
        <f>SUM(E7:E7)</f>
        <v>0</v>
      </c>
      <c r="F8" s="81"/>
    </row>
    <row r="9" spans="1:6" ht="15">
      <c r="A9" s="122" t="s">
        <v>12</v>
      </c>
      <c r="B9" s="23"/>
      <c r="C9" s="80"/>
      <c r="D9" s="79"/>
      <c r="E9" s="169"/>
      <c r="F9" s="72"/>
    </row>
    <row r="10" spans="1:7" ht="15">
      <c r="A10" s="122" t="s">
        <v>11</v>
      </c>
      <c r="B10" s="23"/>
      <c r="C10" s="80"/>
      <c r="D10" s="79">
        <v>4451.63</v>
      </c>
      <c r="E10" s="197">
        <v>99.99</v>
      </c>
      <c r="F10" s="72"/>
      <c r="G10" s="71"/>
    </row>
    <row r="11" spans="1:7" ht="15">
      <c r="A11" s="122" t="s">
        <v>10</v>
      </c>
      <c r="B11" s="23"/>
      <c r="C11" s="80"/>
      <c r="D11" s="79">
        <v>0.56</v>
      </c>
      <c r="E11" s="197">
        <v>0.01</v>
      </c>
      <c r="F11" s="72"/>
      <c r="G11" s="71"/>
    </row>
    <row r="12" spans="1:10" ht="15">
      <c r="A12" s="149" t="s">
        <v>9</v>
      </c>
      <c r="B12" s="149"/>
      <c r="C12" s="148"/>
      <c r="D12" s="168">
        <f>+D10+D11</f>
        <v>4452.1900000000005</v>
      </c>
      <c r="E12" s="168">
        <f>+E10+E11</f>
        <v>100</v>
      </c>
      <c r="F12" s="161"/>
      <c r="G12" s="71"/>
      <c r="I12" s="25"/>
      <c r="J12" s="24"/>
    </row>
    <row r="13" spans="1:7" ht="15">
      <c r="A13" s="23" t="s">
        <v>8</v>
      </c>
      <c r="B13" s="22"/>
      <c r="C13" s="21"/>
      <c r="D13" s="20"/>
      <c r="E13" s="177"/>
      <c r="F13" s="18"/>
      <c r="G13" s="71"/>
    </row>
    <row r="14" spans="1:6" ht="15">
      <c r="A14" s="263" t="s">
        <v>7</v>
      </c>
      <c r="B14" s="264"/>
      <c r="C14" s="264"/>
      <c r="D14" s="264"/>
      <c r="E14" s="264"/>
      <c r="F14" s="265"/>
    </row>
    <row r="15" spans="1:6" ht="15">
      <c r="A15" s="17" t="s">
        <v>6</v>
      </c>
      <c r="B15" s="187"/>
      <c r="C15" s="16"/>
      <c r="D15" s="16"/>
      <c r="E15" s="7"/>
      <c r="F15" s="188"/>
    </row>
    <row r="16" spans="1:6" ht="15" customHeight="1">
      <c r="A16" s="266" t="s">
        <v>171</v>
      </c>
      <c r="B16" s="267"/>
      <c r="C16" s="267"/>
      <c r="D16" s="267"/>
      <c r="E16" s="267"/>
      <c r="F16" s="268"/>
    </row>
    <row r="17" spans="1:6" ht="15">
      <c r="A17" s="269"/>
      <c r="B17" s="267"/>
      <c r="C17" s="267"/>
      <c r="D17" s="267"/>
      <c r="E17" s="267"/>
      <c r="F17" s="268"/>
    </row>
    <row r="18" spans="1:6" ht="15">
      <c r="A18" s="270" t="s">
        <v>5</v>
      </c>
      <c r="B18" s="271"/>
      <c r="C18" s="271"/>
      <c r="D18" s="271"/>
      <c r="E18" s="271"/>
      <c r="F18" s="272"/>
    </row>
    <row r="19" spans="1:6" ht="15" customHeight="1">
      <c r="A19" s="15" t="s">
        <v>4</v>
      </c>
      <c r="B19" s="273" t="s">
        <v>169</v>
      </c>
      <c r="C19" s="274"/>
      <c r="D19" s="275" t="s">
        <v>178</v>
      </c>
      <c r="E19" s="276"/>
      <c r="F19" s="277"/>
    </row>
    <row r="20" spans="1:8" ht="15">
      <c r="A20" s="13" t="s">
        <v>185</v>
      </c>
      <c r="B20" s="284">
        <v>10.0131</v>
      </c>
      <c r="C20" s="286"/>
      <c r="D20" s="284">
        <v>10.0692</v>
      </c>
      <c r="E20" s="285"/>
      <c r="F20" s="286"/>
      <c r="H20" s="245"/>
    </row>
    <row r="21" spans="1:8" ht="15">
      <c r="A21" s="13" t="s">
        <v>186</v>
      </c>
      <c r="B21" s="284">
        <v>12.7777</v>
      </c>
      <c r="C21" s="286"/>
      <c r="D21" s="284">
        <v>12.8493</v>
      </c>
      <c r="E21" s="285"/>
      <c r="F21" s="286"/>
      <c r="H21" s="245"/>
    </row>
    <row r="22" spans="1:8" ht="15">
      <c r="A22" s="13" t="s">
        <v>92</v>
      </c>
      <c r="B22" s="284">
        <v>10.0136</v>
      </c>
      <c r="C22" s="286"/>
      <c r="D22" s="284">
        <v>10.0696</v>
      </c>
      <c r="E22" s="285"/>
      <c r="F22" s="286"/>
      <c r="H22" s="245"/>
    </row>
    <row r="23" spans="1:8" ht="15">
      <c r="A23" s="13" t="s">
        <v>91</v>
      </c>
      <c r="B23" s="284">
        <v>12.9717</v>
      </c>
      <c r="C23" s="286"/>
      <c r="D23" s="284">
        <v>13.0443</v>
      </c>
      <c r="E23" s="285"/>
      <c r="F23" s="286"/>
      <c r="H23" s="245"/>
    </row>
    <row r="24" spans="1:6" ht="15">
      <c r="A24" s="281" t="s">
        <v>172</v>
      </c>
      <c r="B24" s="282"/>
      <c r="C24" s="282"/>
      <c r="D24" s="282"/>
      <c r="E24" s="282"/>
      <c r="F24" s="283"/>
    </row>
    <row r="25" spans="1:6" ht="31.5" customHeight="1">
      <c r="A25" s="278" t="s">
        <v>173</v>
      </c>
      <c r="B25" s="279"/>
      <c r="C25" s="279"/>
      <c r="D25" s="279"/>
      <c r="E25" s="279"/>
      <c r="F25" s="280"/>
    </row>
    <row r="26" spans="1:6" ht="15">
      <c r="A26" s="12" t="s">
        <v>174</v>
      </c>
      <c r="B26" s="176"/>
      <c r="C26" s="176"/>
      <c r="D26" s="176"/>
      <c r="E26" s="176"/>
      <c r="F26" s="175"/>
    </row>
    <row r="27" spans="1:6" ht="15">
      <c r="A27" s="196" t="s">
        <v>175</v>
      </c>
      <c r="B27" s="195"/>
      <c r="C27" s="195"/>
      <c r="D27" s="195"/>
      <c r="E27" s="195"/>
      <c r="F27" s="194"/>
    </row>
    <row r="28" spans="1:6" ht="15">
      <c r="A28" s="252" t="s">
        <v>190</v>
      </c>
      <c r="B28" s="253"/>
      <c r="C28" s="253"/>
      <c r="D28" s="253"/>
      <c r="E28" s="165"/>
      <c r="F28" s="155"/>
    </row>
    <row r="29" spans="1:6" ht="15">
      <c r="A29" s="12" t="s">
        <v>176</v>
      </c>
      <c r="B29" s="253"/>
      <c r="C29" s="253"/>
      <c r="D29" s="253"/>
      <c r="E29" s="165"/>
      <c r="F29" s="155"/>
    </row>
    <row r="30" spans="1:6" ht="15">
      <c r="A30" s="5" t="s">
        <v>177</v>
      </c>
      <c r="B30" s="253"/>
      <c r="C30" s="253"/>
      <c r="D30" s="253"/>
      <c r="E30" s="165"/>
      <c r="F30" s="155"/>
    </row>
  </sheetData>
  <sheetProtection/>
  <mergeCells count="15">
    <mergeCell ref="D21:F21"/>
    <mergeCell ref="D22:F22"/>
    <mergeCell ref="D23:F23"/>
    <mergeCell ref="A25:F25"/>
    <mergeCell ref="B20:C20"/>
    <mergeCell ref="A14:F14"/>
    <mergeCell ref="A16:F17"/>
    <mergeCell ref="A18:F18"/>
    <mergeCell ref="B19:C19"/>
    <mergeCell ref="D19:F19"/>
    <mergeCell ref="A24:F24"/>
    <mergeCell ref="B21:C21"/>
    <mergeCell ref="B22:C22"/>
    <mergeCell ref="B23:C23"/>
    <mergeCell ref="D20:F20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view="pageBreakPreview" zoomScale="80" zoomScaleNormal="85" zoomScaleSheetLayoutView="80" zoomScalePageLayoutView="0" workbookViewId="0" topLeftCell="A1">
      <selection activeCell="B38" sqref="B38"/>
    </sheetView>
  </sheetViews>
  <sheetFormatPr defaultColWidth="9.140625" defaultRowHeight="12.75"/>
  <cols>
    <col min="1" max="1" width="53.8515625" style="5" customWidth="1"/>
    <col min="2" max="2" width="18.28125" style="5" customWidth="1"/>
    <col min="3" max="3" width="15.28125" style="5" customWidth="1"/>
    <col min="4" max="4" width="15.140625" style="5" customWidth="1"/>
    <col min="5" max="5" width="9.8515625" style="4" bestFit="1" customWidth="1"/>
    <col min="6" max="6" width="17.7109375" style="3" customWidth="1"/>
    <col min="7" max="7" width="39.140625" style="1" bestFit="1" customWidth="1"/>
    <col min="8" max="8" width="10.57421875" style="1" bestFit="1" customWidth="1"/>
    <col min="9" max="9" width="9.8515625" style="1" bestFit="1" customWidth="1"/>
    <col min="10" max="13" width="9.140625" style="1" customWidth="1"/>
    <col min="14" max="15" width="9.140625" style="2" customWidth="1"/>
    <col min="16" max="16384" width="9.140625" style="1" customWidth="1"/>
  </cols>
  <sheetData>
    <row r="1" spans="1:6" ht="15">
      <c r="A1" s="52" t="s">
        <v>30</v>
      </c>
      <c r="B1" s="62"/>
      <c r="C1" s="61"/>
      <c r="D1" s="60"/>
      <c r="E1" s="59"/>
      <c r="F1" s="58"/>
    </row>
    <row r="2" spans="1:6" ht="15">
      <c r="A2" s="52" t="s">
        <v>143</v>
      </c>
      <c r="B2" s="62"/>
      <c r="C2" s="135"/>
      <c r="D2" s="62"/>
      <c r="E2" s="172"/>
      <c r="F2" s="134"/>
    </row>
    <row r="3" spans="1:6" ht="15">
      <c r="A3" s="52" t="s">
        <v>170</v>
      </c>
      <c r="B3" s="50"/>
      <c r="C3" s="51"/>
      <c r="D3" s="50"/>
      <c r="E3" s="49"/>
      <c r="F3" s="48"/>
    </row>
    <row r="4" spans="1:6" ht="15">
      <c r="A4" s="52"/>
      <c r="B4" s="50"/>
      <c r="C4" s="51"/>
      <c r="D4" s="50"/>
      <c r="E4" s="49"/>
      <c r="F4" s="48"/>
    </row>
    <row r="5" spans="1:6" ht="34.5" customHeight="1">
      <c r="A5" s="133" t="s">
        <v>29</v>
      </c>
      <c r="B5" s="133" t="s">
        <v>28</v>
      </c>
      <c r="C5" s="132" t="s">
        <v>27</v>
      </c>
      <c r="D5" s="45" t="s">
        <v>26</v>
      </c>
      <c r="E5" s="171" t="s">
        <v>25</v>
      </c>
      <c r="F5" s="130" t="s">
        <v>24</v>
      </c>
    </row>
    <row r="6" spans="1:6" ht="15">
      <c r="A6" s="122" t="s">
        <v>23</v>
      </c>
      <c r="B6" s="23"/>
      <c r="C6" s="152"/>
      <c r="D6" s="79"/>
      <c r="E6" s="170"/>
      <c r="F6" s="72"/>
    </row>
    <row r="7" spans="1:6" ht="15">
      <c r="A7" s="122" t="s">
        <v>22</v>
      </c>
      <c r="B7" s="23"/>
      <c r="C7" s="152"/>
      <c r="D7" s="79"/>
      <c r="E7" s="170"/>
      <c r="F7" s="72"/>
    </row>
    <row r="8" spans="1:6" ht="15">
      <c r="A8" s="122" t="s">
        <v>21</v>
      </c>
      <c r="B8" s="23"/>
      <c r="C8" s="80"/>
      <c r="D8" s="79"/>
      <c r="E8" s="169"/>
      <c r="F8" s="72"/>
    </row>
    <row r="9" spans="1:10" ht="15">
      <c r="A9" s="23" t="s">
        <v>73</v>
      </c>
      <c r="B9" s="23" t="s">
        <v>69</v>
      </c>
      <c r="C9" s="80">
        <v>120</v>
      </c>
      <c r="D9" s="79">
        <v>1206.02</v>
      </c>
      <c r="E9" s="197">
        <v>16.33</v>
      </c>
      <c r="F9" s="209" t="s">
        <v>102</v>
      </c>
      <c r="G9" s="43"/>
      <c r="H9" s="43"/>
      <c r="I9" s="43"/>
      <c r="J9" s="42"/>
    </row>
    <row r="10" spans="1:10" ht="15">
      <c r="A10" s="23" t="s">
        <v>16</v>
      </c>
      <c r="B10" s="23" t="s">
        <v>14</v>
      </c>
      <c r="C10" s="80">
        <v>100</v>
      </c>
      <c r="D10" s="79">
        <v>1008.65</v>
      </c>
      <c r="E10" s="197">
        <v>13.66</v>
      </c>
      <c r="F10" s="209" t="s">
        <v>101</v>
      </c>
      <c r="G10" s="43"/>
      <c r="H10" s="43"/>
      <c r="I10" s="43"/>
      <c r="J10" s="42"/>
    </row>
    <row r="11" spans="1:10" ht="15">
      <c r="A11" s="23" t="s">
        <v>17</v>
      </c>
      <c r="B11" s="23" t="s">
        <v>14</v>
      </c>
      <c r="C11" s="80">
        <v>100</v>
      </c>
      <c r="D11" s="79">
        <v>1005.62</v>
      </c>
      <c r="E11" s="197">
        <v>13.62</v>
      </c>
      <c r="F11" s="208" t="s">
        <v>100</v>
      </c>
      <c r="G11" s="43"/>
      <c r="H11" s="43"/>
      <c r="I11" s="43"/>
      <c r="J11" s="42"/>
    </row>
    <row r="12" spans="1:10" ht="15">
      <c r="A12" s="23" t="s">
        <v>18</v>
      </c>
      <c r="B12" s="23" t="s">
        <v>14</v>
      </c>
      <c r="C12" s="80">
        <v>100</v>
      </c>
      <c r="D12" s="79">
        <v>1004.46</v>
      </c>
      <c r="E12" s="197">
        <v>13.6</v>
      </c>
      <c r="F12" s="208" t="s">
        <v>99</v>
      </c>
      <c r="G12" s="43"/>
      <c r="H12" s="43"/>
      <c r="I12" s="43"/>
      <c r="J12" s="42"/>
    </row>
    <row r="13" spans="1:10" ht="15">
      <c r="A13" s="23" t="s">
        <v>15</v>
      </c>
      <c r="B13" s="23" t="s">
        <v>14</v>
      </c>
      <c r="C13" s="80">
        <v>75</v>
      </c>
      <c r="D13" s="79">
        <v>753.5</v>
      </c>
      <c r="E13" s="197">
        <v>10.2</v>
      </c>
      <c r="F13" s="208" t="s">
        <v>98</v>
      </c>
      <c r="G13" s="43"/>
      <c r="H13" s="43"/>
      <c r="I13" s="43"/>
      <c r="J13" s="42"/>
    </row>
    <row r="14" spans="1:10" ht="15">
      <c r="A14" s="23" t="s">
        <v>79</v>
      </c>
      <c r="B14" s="23" t="s">
        <v>78</v>
      </c>
      <c r="C14" s="80">
        <v>65</v>
      </c>
      <c r="D14" s="79">
        <v>653.22</v>
      </c>
      <c r="E14" s="197">
        <v>8.84</v>
      </c>
      <c r="F14" s="208" t="s">
        <v>96</v>
      </c>
      <c r="G14" s="43"/>
      <c r="H14" s="43"/>
      <c r="I14" s="43"/>
      <c r="J14" s="42"/>
    </row>
    <row r="15" spans="1:10" ht="15">
      <c r="A15" s="23" t="s">
        <v>20</v>
      </c>
      <c r="B15" s="23" t="s">
        <v>14</v>
      </c>
      <c r="C15" s="80">
        <v>65</v>
      </c>
      <c r="D15" s="79">
        <v>652.91</v>
      </c>
      <c r="E15" s="203">
        <v>8.84</v>
      </c>
      <c r="F15" s="208" t="s">
        <v>97</v>
      </c>
      <c r="G15" s="43"/>
      <c r="H15" s="43"/>
      <c r="I15" s="43"/>
      <c r="J15" s="42"/>
    </row>
    <row r="16" spans="1:10" ht="15">
      <c r="A16" s="23" t="s">
        <v>95</v>
      </c>
      <c r="B16" s="23" t="s">
        <v>14</v>
      </c>
      <c r="C16" s="80">
        <v>5</v>
      </c>
      <c r="D16" s="79">
        <v>50.44</v>
      </c>
      <c r="E16" s="203">
        <v>0.68</v>
      </c>
      <c r="F16" s="208" t="s">
        <v>94</v>
      </c>
      <c r="G16" s="43"/>
      <c r="H16" s="43"/>
      <c r="I16" s="43"/>
      <c r="J16" s="42"/>
    </row>
    <row r="17" spans="1:7" ht="15">
      <c r="A17" s="122" t="s">
        <v>13</v>
      </c>
      <c r="B17" s="122"/>
      <c r="C17" s="154"/>
      <c r="D17" s="173">
        <f>SUM(D9:D16)</f>
        <v>6334.82</v>
      </c>
      <c r="E17" s="173">
        <f>SUM(E9:E16)</f>
        <v>85.77000000000001</v>
      </c>
      <c r="F17" s="81"/>
      <c r="G17" s="71"/>
    </row>
    <row r="18" spans="1:7" ht="15">
      <c r="A18" s="122" t="s">
        <v>161</v>
      </c>
      <c r="B18" s="122"/>
      <c r="C18" s="154"/>
      <c r="D18" s="201"/>
      <c r="E18" s="201"/>
      <c r="F18" s="77"/>
      <c r="G18" s="71"/>
    </row>
    <row r="19" spans="1:7" ht="15">
      <c r="A19" s="23" t="s">
        <v>180</v>
      </c>
      <c r="B19" s="23" t="s">
        <v>163</v>
      </c>
      <c r="C19" s="80">
        <v>450000</v>
      </c>
      <c r="D19" s="174">
        <v>449.48</v>
      </c>
      <c r="E19" s="174">
        <v>6.09</v>
      </c>
      <c r="F19" s="77" t="s">
        <v>182</v>
      </c>
      <c r="G19" s="71"/>
    </row>
    <row r="20" spans="1:7" ht="15">
      <c r="A20" s="122" t="s">
        <v>13</v>
      </c>
      <c r="B20" s="122"/>
      <c r="C20" s="154"/>
      <c r="D20" s="173">
        <f>SUM(D19)</f>
        <v>449.48</v>
      </c>
      <c r="E20" s="259">
        <f>SUM(E19)</f>
        <v>6.09</v>
      </c>
      <c r="F20" s="258"/>
      <c r="G20" s="71"/>
    </row>
    <row r="21" spans="1:6" ht="15">
      <c r="A21" s="122" t="s">
        <v>12</v>
      </c>
      <c r="B21" s="23"/>
      <c r="C21" s="80"/>
      <c r="D21" s="79"/>
      <c r="E21" s="169"/>
      <c r="F21" s="72"/>
    </row>
    <row r="22" spans="1:7" ht="15">
      <c r="A22" s="122" t="s">
        <v>11</v>
      </c>
      <c r="B22" s="23"/>
      <c r="C22" s="152"/>
      <c r="D22" s="79">
        <v>52.68</v>
      </c>
      <c r="E22" s="197">
        <v>0.71</v>
      </c>
      <c r="F22" s="72"/>
      <c r="G22" s="71"/>
    </row>
    <row r="23" spans="1:7" ht="15">
      <c r="A23" s="122" t="s">
        <v>10</v>
      </c>
      <c r="B23" s="23"/>
      <c r="C23" s="152"/>
      <c r="D23" s="79">
        <v>548.59</v>
      </c>
      <c r="E23" s="197">
        <v>7.43</v>
      </c>
      <c r="F23" s="72"/>
      <c r="G23" s="71"/>
    </row>
    <row r="24" spans="1:10" ht="15">
      <c r="A24" s="149" t="s">
        <v>9</v>
      </c>
      <c r="B24" s="149"/>
      <c r="C24" s="148"/>
      <c r="D24" s="147">
        <f>D17+D22+D23+D20</f>
        <v>7385.57</v>
      </c>
      <c r="E24" s="147">
        <f>E17+E22+E23+E20</f>
        <v>100</v>
      </c>
      <c r="F24" s="161"/>
      <c r="G24" s="71"/>
      <c r="I24" s="25"/>
      <c r="J24" s="24"/>
    </row>
    <row r="25" spans="1:7" ht="15">
      <c r="A25" s="23" t="s">
        <v>8</v>
      </c>
      <c r="B25" s="22"/>
      <c r="C25" s="21"/>
      <c r="D25" s="20"/>
      <c r="E25" s="177"/>
      <c r="F25" s="18"/>
      <c r="G25" s="71"/>
    </row>
    <row r="26" spans="1:6" ht="15">
      <c r="A26" s="263" t="s">
        <v>7</v>
      </c>
      <c r="B26" s="264"/>
      <c r="C26" s="264"/>
      <c r="D26" s="264"/>
      <c r="E26" s="264"/>
      <c r="F26" s="265"/>
    </row>
    <row r="27" spans="1:6" ht="15">
      <c r="A27" s="17" t="s">
        <v>6</v>
      </c>
      <c r="B27" s="187"/>
      <c r="C27" s="16"/>
      <c r="D27" s="16"/>
      <c r="E27" s="7"/>
      <c r="F27" s="188"/>
    </row>
    <row r="28" spans="1:6" ht="15" customHeight="1">
      <c r="A28" s="266" t="s">
        <v>171</v>
      </c>
      <c r="B28" s="267"/>
      <c r="C28" s="267"/>
      <c r="D28" s="267"/>
      <c r="E28" s="267"/>
      <c r="F28" s="268"/>
    </row>
    <row r="29" spans="1:6" ht="15">
      <c r="A29" s="269"/>
      <c r="B29" s="267"/>
      <c r="C29" s="267"/>
      <c r="D29" s="267"/>
      <c r="E29" s="267"/>
      <c r="F29" s="268"/>
    </row>
    <row r="30" spans="1:6" ht="15">
      <c r="A30" s="270" t="s">
        <v>5</v>
      </c>
      <c r="B30" s="271"/>
      <c r="C30" s="271"/>
      <c r="D30" s="271"/>
      <c r="E30" s="271"/>
      <c r="F30" s="272"/>
    </row>
    <row r="31" spans="1:6" ht="15" customHeight="1">
      <c r="A31" s="15" t="s">
        <v>4</v>
      </c>
      <c r="B31" s="273" t="s">
        <v>169</v>
      </c>
      <c r="C31" s="274"/>
      <c r="D31" s="275" t="s">
        <v>178</v>
      </c>
      <c r="E31" s="276"/>
      <c r="F31" s="277"/>
    </row>
    <row r="32" spans="1:8" ht="15">
      <c r="A32" s="13" t="s">
        <v>183</v>
      </c>
      <c r="B32" s="284">
        <v>12.5609</v>
      </c>
      <c r="C32" s="286"/>
      <c r="D32" s="284">
        <v>12.6581</v>
      </c>
      <c r="E32" s="285"/>
      <c r="F32" s="286"/>
      <c r="H32" s="236"/>
    </row>
    <row r="33" spans="1:8" ht="15">
      <c r="A33" s="13" t="s">
        <v>0</v>
      </c>
      <c r="B33" s="284">
        <v>12.6304</v>
      </c>
      <c r="C33" s="286"/>
      <c r="D33" s="284">
        <v>12.7299</v>
      </c>
      <c r="E33" s="285"/>
      <c r="F33" s="286"/>
      <c r="H33" s="236"/>
    </row>
    <row r="34" spans="1:6" ht="15">
      <c r="A34" s="281" t="s">
        <v>172</v>
      </c>
      <c r="B34" s="282"/>
      <c r="C34" s="282"/>
      <c r="D34" s="282"/>
      <c r="E34" s="282"/>
      <c r="F34" s="283"/>
    </row>
    <row r="35" spans="1:6" ht="29.25" customHeight="1">
      <c r="A35" s="278" t="s">
        <v>173</v>
      </c>
      <c r="B35" s="279"/>
      <c r="C35" s="279"/>
      <c r="D35" s="279"/>
      <c r="E35" s="279"/>
      <c r="F35" s="280"/>
    </row>
    <row r="36" spans="1:6" ht="15">
      <c r="A36" s="12" t="s">
        <v>174</v>
      </c>
      <c r="B36" s="176"/>
      <c r="C36" s="176"/>
      <c r="D36" s="176"/>
      <c r="E36" s="176"/>
      <c r="F36" s="175"/>
    </row>
    <row r="37" spans="1:6" ht="15">
      <c r="A37" s="196" t="s">
        <v>175</v>
      </c>
      <c r="B37" s="195"/>
      <c r="C37" s="195"/>
      <c r="D37" s="195"/>
      <c r="E37" s="195"/>
      <c r="F37" s="194"/>
    </row>
    <row r="38" spans="1:6" ht="15">
      <c r="A38" s="252" t="s">
        <v>193</v>
      </c>
      <c r="B38" s="253"/>
      <c r="C38" s="253"/>
      <c r="D38" s="253"/>
      <c r="E38" s="165"/>
      <c r="F38" s="155"/>
    </row>
    <row r="39" spans="1:6" ht="15">
      <c r="A39" s="12" t="s">
        <v>176</v>
      </c>
      <c r="B39" s="253"/>
      <c r="C39" s="253"/>
      <c r="D39" s="253"/>
      <c r="E39" s="165"/>
      <c r="F39" s="155"/>
    </row>
    <row r="40" spans="1:6" ht="15">
      <c r="A40" s="5" t="s">
        <v>177</v>
      </c>
      <c r="B40" s="253"/>
      <c r="C40" s="253"/>
      <c r="D40" s="253"/>
      <c r="E40" s="165"/>
      <c r="F40" s="155"/>
    </row>
  </sheetData>
  <sheetProtection/>
  <mergeCells count="11">
    <mergeCell ref="B33:C33"/>
    <mergeCell ref="A34:F34"/>
    <mergeCell ref="A35:F35"/>
    <mergeCell ref="D33:F33"/>
    <mergeCell ref="A26:F26"/>
    <mergeCell ref="A28:F29"/>
    <mergeCell ref="A30:F30"/>
    <mergeCell ref="B31:C31"/>
    <mergeCell ref="D31:F31"/>
    <mergeCell ref="D32:F32"/>
    <mergeCell ref="B32:C3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showGridLines="0" view="pageBreakPreview" zoomScale="80" zoomScaleSheetLayoutView="80" zoomScalePageLayoutView="0" workbookViewId="0" topLeftCell="A1">
      <selection activeCell="B42" sqref="B42"/>
    </sheetView>
  </sheetViews>
  <sheetFormatPr defaultColWidth="9.140625" defaultRowHeight="12.75"/>
  <cols>
    <col min="1" max="1" width="55.28125" style="5" customWidth="1"/>
    <col min="2" max="2" width="16.7109375" style="5" customWidth="1"/>
    <col min="3" max="3" width="15.140625" style="5" customWidth="1"/>
    <col min="4" max="4" width="15.28125" style="5" customWidth="1"/>
    <col min="5" max="5" width="10.7109375" style="5" customWidth="1"/>
    <col min="6" max="6" width="18.28125" style="3" customWidth="1"/>
    <col min="7" max="7" width="40.140625" style="5" bestFit="1" customWidth="1"/>
    <col min="8" max="8" width="10.57421875" style="5" bestFit="1" customWidth="1"/>
    <col min="9" max="9" width="9.8515625" style="5" bestFit="1" customWidth="1"/>
    <col min="10" max="16384" width="9.140625" style="5" customWidth="1"/>
  </cols>
  <sheetData>
    <row r="1" spans="1:6" ht="15">
      <c r="A1" s="52" t="s">
        <v>30</v>
      </c>
      <c r="B1" s="62"/>
      <c r="C1" s="61"/>
      <c r="D1" s="60"/>
      <c r="E1" s="60"/>
      <c r="F1" s="156"/>
    </row>
    <row r="2" spans="1:6" ht="15">
      <c r="A2" s="52" t="s">
        <v>144</v>
      </c>
      <c r="B2" s="62"/>
      <c r="C2" s="135"/>
      <c r="D2" s="62"/>
      <c r="E2" s="62"/>
      <c r="F2" s="156"/>
    </row>
    <row r="3" spans="1:6" ht="15">
      <c r="A3" s="52" t="s">
        <v>170</v>
      </c>
      <c r="B3" s="50"/>
      <c r="C3" s="51"/>
      <c r="D3" s="50"/>
      <c r="E3" s="50"/>
      <c r="F3" s="156"/>
    </row>
    <row r="4" spans="1:6" ht="15">
      <c r="A4" s="164"/>
      <c r="B4" s="162"/>
      <c r="C4" s="163"/>
      <c r="D4" s="162"/>
      <c r="E4" s="162"/>
      <c r="F4" s="63"/>
    </row>
    <row r="5" spans="1:6" ht="34.5" customHeight="1">
      <c r="A5" s="133" t="s">
        <v>29</v>
      </c>
      <c r="B5" s="133" t="s">
        <v>28</v>
      </c>
      <c r="C5" s="132" t="s">
        <v>27</v>
      </c>
      <c r="D5" s="45" t="s">
        <v>26</v>
      </c>
      <c r="E5" s="131" t="s">
        <v>25</v>
      </c>
      <c r="F5" s="130" t="s">
        <v>24</v>
      </c>
    </row>
    <row r="6" spans="1:6" ht="15">
      <c r="A6" s="37" t="s">
        <v>67</v>
      </c>
      <c r="B6" s="37"/>
      <c r="C6" s="85"/>
      <c r="D6" s="85"/>
      <c r="E6" s="85"/>
      <c r="F6" s="32"/>
    </row>
    <row r="7" spans="1:6" ht="15">
      <c r="A7" s="37" t="s">
        <v>22</v>
      </c>
      <c r="B7" s="23"/>
      <c r="C7" s="152"/>
      <c r="D7" s="152"/>
      <c r="E7" s="85"/>
      <c r="F7" s="150"/>
    </row>
    <row r="8" spans="1:11" ht="15">
      <c r="A8" s="37" t="s">
        <v>21</v>
      </c>
      <c r="B8" s="37"/>
      <c r="C8" s="85"/>
      <c r="D8" s="85"/>
      <c r="E8" s="85"/>
      <c r="F8" s="32"/>
      <c r="G8" s="43"/>
      <c r="J8" s="42"/>
      <c r="K8" s="1"/>
    </row>
    <row r="9" spans="1:11" ht="15">
      <c r="A9" s="36" t="s">
        <v>18</v>
      </c>
      <c r="B9" s="36" t="s">
        <v>14</v>
      </c>
      <c r="C9" s="40">
        <v>7</v>
      </c>
      <c r="D9" s="34">
        <v>71.6</v>
      </c>
      <c r="E9" s="79">
        <v>16.57</v>
      </c>
      <c r="F9" s="90" t="s">
        <v>111</v>
      </c>
      <c r="G9" s="43"/>
      <c r="H9" s="42"/>
      <c r="I9" s="42"/>
      <c r="J9" s="42"/>
      <c r="K9" s="1"/>
    </row>
    <row r="10" spans="1:11" ht="15">
      <c r="A10" s="36" t="s">
        <v>95</v>
      </c>
      <c r="B10" s="36" t="s">
        <v>14</v>
      </c>
      <c r="C10" s="40">
        <v>7</v>
      </c>
      <c r="D10" s="34">
        <v>71.38</v>
      </c>
      <c r="E10" s="79">
        <v>16.52</v>
      </c>
      <c r="F10" s="90" t="s">
        <v>109</v>
      </c>
      <c r="G10" s="43"/>
      <c r="H10" s="42"/>
      <c r="I10" s="42"/>
      <c r="J10" s="42"/>
      <c r="K10" s="1"/>
    </row>
    <row r="11" spans="1:11" ht="15">
      <c r="A11" s="36" t="s">
        <v>76</v>
      </c>
      <c r="B11" s="36" t="s">
        <v>14</v>
      </c>
      <c r="C11" s="40">
        <v>14</v>
      </c>
      <c r="D11" s="34">
        <v>71.2</v>
      </c>
      <c r="E11" s="79">
        <v>16.48</v>
      </c>
      <c r="F11" s="90" t="s">
        <v>110</v>
      </c>
      <c r="G11" s="43"/>
      <c r="H11" s="42"/>
      <c r="I11" s="42"/>
      <c r="J11" s="42"/>
      <c r="K11" s="1"/>
    </row>
    <row r="12" spans="1:9" s="144" customFormat="1" ht="15">
      <c r="A12" s="36" t="s">
        <v>108</v>
      </c>
      <c r="B12" s="36" t="s">
        <v>14</v>
      </c>
      <c r="C12" s="40">
        <v>6</v>
      </c>
      <c r="D12" s="34">
        <v>61.51</v>
      </c>
      <c r="E12" s="79">
        <v>14.23</v>
      </c>
      <c r="F12" s="90" t="s">
        <v>107</v>
      </c>
      <c r="G12" s="43"/>
      <c r="H12" s="42"/>
      <c r="I12" s="42"/>
    </row>
    <row r="13" spans="1:9" s="144" customFormat="1" ht="15">
      <c r="A13" s="36" t="s">
        <v>106</v>
      </c>
      <c r="B13" s="36" t="s">
        <v>71</v>
      </c>
      <c r="C13" s="40">
        <v>6</v>
      </c>
      <c r="D13" s="34">
        <v>61.23</v>
      </c>
      <c r="E13" s="79">
        <v>14.17</v>
      </c>
      <c r="F13" s="216" t="s">
        <v>105</v>
      </c>
      <c r="G13" s="43"/>
      <c r="H13" s="42"/>
      <c r="I13" s="42"/>
    </row>
    <row r="14" spans="1:9" s="144" customFormat="1" ht="15">
      <c r="A14" s="36" t="s">
        <v>17</v>
      </c>
      <c r="B14" s="36" t="s">
        <v>14</v>
      </c>
      <c r="C14" s="40">
        <v>1</v>
      </c>
      <c r="D14" s="34">
        <v>10.21</v>
      </c>
      <c r="E14" s="79">
        <v>2.36</v>
      </c>
      <c r="F14" s="216" t="s">
        <v>104</v>
      </c>
      <c r="G14" s="43"/>
      <c r="H14" s="42"/>
      <c r="I14" s="42"/>
    </row>
    <row r="15" spans="1:7" s="214" customFormat="1" ht="15">
      <c r="A15" s="122" t="s">
        <v>13</v>
      </c>
      <c r="B15" s="37"/>
      <c r="C15" s="85"/>
      <c r="D15" s="84">
        <f>SUM(D9:D14)</f>
        <v>347.13</v>
      </c>
      <c r="E15" s="84">
        <f>SUM(E9:E14)</f>
        <v>80.33000000000001</v>
      </c>
      <c r="F15" s="32"/>
      <c r="G15" s="215"/>
    </row>
    <row r="16" spans="1:7" s="214" customFormat="1" ht="15">
      <c r="A16" s="37" t="s">
        <v>36</v>
      </c>
      <c r="B16" s="37"/>
      <c r="C16" s="85"/>
      <c r="D16" s="115"/>
      <c r="E16" s="114"/>
      <c r="F16" s="32"/>
      <c r="G16" s="215"/>
    </row>
    <row r="17" spans="1:7" s="214" customFormat="1" ht="15">
      <c r="A17" s="37" t="s">
        <v>21</v>
      </c>
      <c r="B17" s="37"/>
      <c r="C17" s="85"/>
      <c r="D17" s="115"/>
      <c r="E17" s="114"/>
      <c r="F17" s="32"/>
      <c r="G17" s="215"/>
    </row>
    <row r="18" spans="1:9" s="214" customFormat="1" ht="15">
      <c r="A18" s="36" t="s">
        <v>72</v>
      </c>
      <c r="B18" s="36" t="s">
        <v>71</v>
      </c>
      <c r="C18" s="40">
        <v>2</v>
      </c>
      <c r="D18" s="34">
        <v>23.36</v>
      </c>
      <c r="E18" s="79">
        <v>5.41</v>
      </c>
      <c r="F18" s="90" t="s">
        <v>103</v>
      </c>
      <c r="G18" s="43"/>
      <c r="H18" s="42"/>
      <c r="I18" s="42"/>
    </row>
    <row r="19" spans="1:7" s="214" customFormat="1" ht="15">
      <c r="A19" s="122" t="s">
        <v>13</v>
      </c>
      <c r="B19" s="122"/>
      <c r="C19" s="154"/>
      <c r="D19" s="120">
        <f>SUM(D18)</f>
        <v>23.36</v>
      </c>
      <c r="E19" s="120">
        <f>SUM(E18)</f>
        <v>5.41</v>
      </c>
      <c r="F19" s="32"/>
      <c r="G19" s="215"/>
    </row>
    <row r="20" spans="1:7" s="214" customFormat="1" ht="15" hidden="1">
      <c r="A20" s="37" t="s">
        <v>62</v>
      </c>
      <c r="B20" s="122"/>
      <c r="C20" s="154"/>
      <c r="D20" s="202"/>
      <c r="E20" s="202"/>
      <c r="F20" s="72"/>
      <c r="G20" s="215"/>
    </row>
    <row r="21" spans="1:7" s="214" customFormat="1" ht="15" hidden="1">
      <c r="A21" s="37" t="s">
        <v>61</v>
      </c>
      <c r="B21" s="122"/>
      <c r="C21" s="154"/>
      <c r="D21" s="202"/>
      <c r="E21" s="202"/>
      <c r="F21" s="72"/>
      <c r="G21" s="215"/>
    </row>
    <row r="22" spans="1:7" s="214" customFormat="1" ht="15" hidden="1">
      <c r="A22" s="23"/>
      <c r="B22" s="23"/>
      <c r="C22" s="80"/>
      <c r="D22" s="79"/>
      <c r="E22" s="79"/>
      <c r="F22" s="81"/>
      <c r="G22" s="215"/>
    </row>
    <row r="23" spans="1:7" s="214" customFormat="1" ht="15" hidden="1">
      <c r="A23" s="122" t="s">
        <v>13</v>
      </c>
      <c r="B23" s="122"/>
      <c r="C23" s="154"/>
      <c r="D23" s="120">
        <f>SUM(D22)</f>
        <v>0</v>
      </c>
      <c r="E23" s="120">
        <f>SUM(E22)</f>
        <v>0</v>
      </c>
      <c r="F23" s="72"/>
      <c r="G23" s="215"/>
    </row>
    <row r="24" spans="1:6" ht="15">
      <c r="A24" s="122" t="s">
        <v>12</v>
      </c>
      <c r="B24" s="23"/>
      <c r="C24" s="80"/>
      <c r="D24" s="79"/>
      <c r="E24" s="79"/>
      <c r="F24" s="124"/>
    </row>
    <row r="25" spans="1:7" ht="15">
      <c r="A25" s="122" t="s">
        <v>11</v>
      </c>
      <c r="B25" s="23"/>
      <c r="C25" s="80"/>
      <c r="D25" s="34">
        <v>37.13</v>
      </c>
      <c r="E25" s="79">
        <v>8.59</v>
      </c>
      <c r="F25" s="72"/>
      <c r="G25" s="43"/>
    </row>
    <row r="26" spans="1:7" ht="15">
      <c r="A26" s="122" t="s">
        <v>10</v>
      </c>
      <c r="B26" s="23"/>
      <c r="C26" s="213"/>
      <c r="D26" s="212">
        <v>24.55</v>
      </c>
      <c r="E26" s="79">
        <v>5.67</v>
      </c>
      <c r="F26" s="124"/>
      <c r="G26" s="43"/>
    </row>
    <row r="27" spans="1:10" s="144" customFormat="1" ht="15">
      <c r="A27" s="149" t="s">
        <v>9</v>
      </c>
      <c r="B27" s="149"/>
      <c r="C27" s="211"/>
      <c r="D27" s="147">
        <f>D15+D19+D25+D26+D23</f>
        <v>432.17</v>
      </c>
      <c r="E27" s="147">
        <f>E15+E19+E25+E26+E23</f>
        <v>100.00000000000001</v>
      </c>
      <c r="F27" s="161"/>
      <c r="G27" s="210"/>
      <c r="I27" s="25"/>
      <c r="J27" s="24"/>
    </row>
    <row r="28" spans="1:6" s="144" customFormat="1" ht="15">
      <c r="A28" s="160" t="s">
        <v>8</v>
      </c>
      <c r="B28" s="159"/>
      <c r="C28" s="159"/>
      <c r="D28" s="159"/>
      <c r="E28" s="238"/>
      <c r="F28" s="158"/>
    </row>
    <row r="29" spans="1:6" ht="15" customHeight="1">
      <c r="A29" s="160" t="s">
        <v>7</v>
      </c>
      <c r="B29" s="159"/>
      <c r="C29" s="159"/>
      <c r="D29" s="159"/>
      <c r="E29" s="159"/>
      <c r="F29" s="158"/>
    </row>
    <row r="30" spans="1:6" ht="15">
      <c r="A30" s="142" t="s">
        <v>6</v>
      </c>
      <c r="B30" s="141"/>
      <c r="C30" s="140"/>
      <c r="D30" s="140"/>
      <c r="E30" s="157"/>
      <c r="F30" s="156"/>
    </row>
    <row r="31" spans="1:6" ht="15" customHeight="1">
      <c r="A31" s="266" t="s">
        <v>171</v>
      </c>
      <c r="B31" s="267"/>
      <c r="C31" s="267"/>
      <c r="D31" s="267"/>
      <c r="E31" s="267"/>
      <c r="F31" s="268"/>
    </row>
    <row r="32" spans="1:6" ht="15" customHeight="1">
      <c r="A32" s="269"/>
      <c r="B32" s="267"/>
      <c r="C32" s="267"/>
      <c r="D32" s="267"/>
      <c r="E32" s="267"/>
      <c r="F32" s="268"/>
    </row>
    <row r="33" spans="1:6" ht="15">
      <c r="A33" s="270" t="s">
        <v>5</v>
      </c>
      <c r="B33" s="271"/>
      <c r="C33" s="271"/>
      <c r="D33" s="271"/>
      <c r="E33" s="271"/>
      <c r="F33" s="272"/>
    </row>
    <row r="34" spans="1:6" s="138" customFormat="1" ht="25.5" customHeight="1">
      <c r="A34" s="15" t="s">
        <v>4</v>
      </c>
      <c r="B34" s="273" t="s">
        <v>169</v>
      </c>
      <c r="C34" s="274"/>
      <c r="D34" s="275" t="s">
        <v>178</v>
      </c>
      <c r="E34" s="276"/>
      <c r="F34" s="277"/>
    </row>
    <row r="35" spans="1:8" s="138" customFormat="1" ht="15">
      <c r="A35" s="13" t="s">
        <v>183</v>
      </c>
      <c r="B35" s="284">
        <v>12.5249</v>
      </c>
      <c r="C35" s="286"/>
      <c r="D35" s="284">
        <v>12.6749</v>
      </c>
      <c r="E35" s="285"/>
      <c r="F35" s="286"/>
      <c r="H35" s="237"/>
    </row>
    <row r="36" spans="1:15" s="1" customFormat="1" ht="15">
      <c r="A36" s="13" t="s">
        <v>1</v>
      </c>
      <c r="B36" s="284">
        <v>11.3939</v>
      </c>
      <c r="C36" s="286"/>
      <c r="D36" s="284">
        <v>11.5319</v>
      </c>
      <c r="E36" s="285"/>
      <c r="F36" s="286"/>
      <c r="G36" s="138"/>
      <c r="H36" s="237"/>
      <c r="N36" s="2"/>
      <c r="O36" s="2"/>
    </row>
    <row r="37" spans="1:15" s="1" customFormat="1" ht="15">
      <c r="A37" s="13" t="s">
        <v>0</v>
      </c>
      <c r="B37" s="284">
        <v>12.7242</v>
      </c>
      <c r="C37" s="286"/>
      <c r="D37" s="284">
        <v>12.8784</v>
      </c>
      <c r="E37" s="285"/>
      <c r="F37" s="286"/>
      <c r="G37" s="138"/>
      <c r="H37" s="237"/>
      <c r="N37" s="2"/>
      <c r="O37" s="2"/>
    </row>
    <row r="38" spans="1:6" ht="15" customHeight="1">
      <c r="A38" s="281" t="s">
        <v>172</v>
      </c>
      <c r="B38" s="282"/>
      <c r="C38" s="282"/>
      <c r="D38" s="282"/>
      <c r="E38" s="282"/>
      <c r="F38" s="283"/>
    </row>
    <row r="39" spans="1:6" s="137" customFormat="1" ht="30.75" customHeight="1">
      <c r="A39" s="278" t="s">
        <v>173</v>
      </c>
      <c r="B39" s="279"/>
      <c r="C39" s="279"/>
      <c r="D39" s="279"/>
      <c r="E39" s="279"/>
      <c r="F39" s="280"/>
    </row>
    <row r="40" spans="1:6" ht="15">
      <c r="A40" s="12" t="s">
        <v>174</v>
      </c>
      <c r="B40" s="176"/>
      <c r="C40" s="176"/>
      <c r="D40" s="176"/>
      <c r="E40" s="176"/>
      <c r="F40" s="175"/>
    </row>
    <row r="41" spans="1:6" ht="15">
      <c r="A41" s="196" t="s">
        <v>175</v>
      </c>
      <c r="B41" s="195"/>
      <c r="C41" s="195"/>
      <c r="D41" s="195"/>
      <c r="E41" s="195"/>
      <c r="F41" s="194"/>
    </row>
    <row r="42" spans="1:6" s="136" customFormat="1" ht="15">
      <c r="A42" s="252" t="s">
        <v>194</v>
      </c>
      <c r="B42" s="253"/>
      <c r="C42" s="253"/>
      <c r="D42" s="253"/>
      <c r="E42" s="165"/>
      <c r="F42" s="155"/>
    </row>
    <row r="43" spans="1:6" s="136" customFormat="1" ht="15">
      <c r="A43" s="12" t="s">
        <v>176</v>
      </c>
      <c r="B43" s="253"/>
      <c r="C43" s="253"/>
      <c r="D43" s="253"/>
      <c r="E43" s="165"/>
      <c r="F43" s="155"/>
    </row>
    <row r="44" spans="1:6" s="136" customFormat="1" ht="15">
      <c r="A44" s="5" t="s">
        <v>177</v>
      </c>
      <c r="B44" s="253"/>
      <c r="C44" s="253"/>
      <c r="D44" s="253"/>
      <c r="E44" s="165"/>
      <c r="F44" s="155"/>
    </row>
  </sheetData>
  <sheetProtection/>
  <mergeCells count="12">
    <mergeCell ref="A31:F32"/>
    <mergeCell ref="B34:C34"/>
    <mergeCell ref="D34:F34"/>
    <mergeCell ref="B35:C35"/>
    <mergeCell ref="B36:C36"/>
    <mergeCell ref="B37:C37"/>
    <mergeCell ref="A38:F38"/>
    <mergeCell ref="A33:F33"/>
    <mergeCell ref="D35:F35"/>
    <mergeCell ref="D36:F36"/>
    <mergeCell ref="D37:F37"/>
    <mergeCell ref="A39:F39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view="pageBreakPreview" zoomScale="80" zoomScaleSheetLayoutView="80" zoomScalePageLayoutView="0" workbookViewId="0" topLeftCell="A1">
      <selection activeCell="B36" sqref="B36"/>
    </sheetView>
  </sheetViews>
  <sheetFormatPr defaultColWidth="9.140625" defaultRowHeight="12.75"/>
  <cols>
    <col min="1" max="1" width="51.8515625" style="23" customWidth="1"/>
    <col min="2" max="2" width="16.7109375" style="217" customWidth="1"/>
    <col min="3" max="3" width="15.140625" style="217" customWidth="1"/>
    <col min="4" max="4" width="15.28125" style="217" customWidth="1"/>
    <col min="5" max="5" width="10.7109375" style="217" customWidth="1"/>
    <col min="6" max="6" width="19.28125" style="156" customWidth="1"/>
    <col min="7" max="7" width="37.140625" style="5" bestFit="1" customWidth="1"/>
    <col min="8" max="8" width="10.57421875" style="5" bestFit="1" customWidth="1"/>
    <col min="9" max="9" width="9.8515625" style="5" bestFit="1" customWidth="1"/>
    <col min="10" max="16384" width="9.140625" style="5" customWidth="1"/>
  </cols>
  <sheetData>
    <row r="1" spans="1:5" ht="15">
      <c r="A1" s="52" t="s">
        <v>30</v>
      </c>
      <c r="B1" s="62"/>
      <c r="C1" s="61"/>
      <c r="D1" s="60"/>
      <c r="E1" s="60"/>
    </row>
    <row r="2" spans="1:5" ht="15">
      <c r="A2" s="52" t="s">
        <v>145</v>
      </c>
      <c r="B2" s="62"/>
      <c r="C2" s="135"/>
      <c r="D2" s="62"/>
      <c r="E2" s="62"/>
    </row>
    <row r="3" spans="1:5" ht="15">
      <c r="A3" s="52" t="s">
        <v>170</v>
      </c>
      <c r="B3" s="50"/>
      <c r="C3" s="51"/>
      <c r="D3" s="50"/>
      <c r="E3" s="50"/>
    </row>
    <row r="4" spans="1:6" ht="15">
      <c r="A4" s="164"/>
      <c r="B4" s="162"/>
      <c r="C4" s="163"/>
      <c r="D4" s="162"/>
      <c r="E4" s="162"/>
      <c r="F4" s="63"/>
    </row>
    <row r="5" spans="1:6" ht="34.5" customHeight="1">
      <c r="A5" s="133" t="s">
        <v>29</v>
      </c>
      <c r="B5" s="133" t="s">
        <v>28</v>
      </c>
      <c r="C5" s="132" t="s">
        <v>27</v>
      </c>
      <c r="D5" s="45" t="s">
        <v>26</v>
      </c>
      <c r="E5" s="131" t="s">
        <v>25</v>
      </c>
      <c r="F5" s="130" t="s">
        <v>24</v>
      </c>
    </row>
    <row r="6" spans="1:7" ht="15">
      <c r="A6" s="37" t="s">
        <v>67</v>
      </c>
      <c r="B6" s="37"/>
      <c r="C6" s="85"/>
      <c r="D6" s="85"/>
      <c r="E6" s="85"/>
      <c r="F6" s="32"/>
      <c r="G6" s="43"/>
    </row>
    <row r="7" spans="1:7" ht="15">
      <c r="A7" s="37" t="s">
        <v>22</v>
      </c>
      <c r="B7" s="23"/>
      <c r="C7" s="152"/>
      <c r="D7" s="152"/>
      <c r="E7" s="85"/>
      <c r="F7" s="150"/>
      <c r="G7" s="43"/>
    </row>
    <row r="8" spans="1:7" ht="15">
      <c r="A8" s="37" t="s">
        <v>21</v>
      </c>
      <c r="B8" s="37"/>
      <c r="C8" s="85"/>
      <c r="D8" s="85"/>
      <c r="E8" s="85"/>
      <c r="F8" s="32"/>
      <c r="G8" s="43"/>
    </row>
    <row r="9" spans="1:9" ht="15">
      <c r="A9" s="36" t="s">
        <v>18</v>
      </c>
      <c r="B9" s="36" t="s">
        <v>14</v>
      </c>
      <c r="C9" s="40">
        <v>23</v>
      </c>
      <c r="D9" s="34">
        <v>235.26</v>
      </c>
      <c r="E9" s="79">
        <v>16.17</v>
      </c>
      <c r="F9" s="90" t="s">
        <v>111</v>
      </c>
      <c r="G9" s="43"/>
      <c r="H9" s="42"/>
      <c r="I9" s="42"/>
    </row>
    <row r="10" spans="1:9" ht="15">
      <c r="A10" s="36" t="s">
        <v>95</v>
      </c>
      <c r="B10" s="36" t="s">
        <v>14</v>
      </c>
      <c r="C10" s="40">
        <v>23</v>
      </c>
      <c r="D10" s="34">
        <v>234.54</v>
      </c>
      <c r="E10" s="79">
        <v>16.12</v>
      </c>
      <c r="F10" s="90" t="s">
        <v>109</v>
      </c>
      <c r="G10" s="43"/>
      <c r="H10" s="42"/>
      <c r="I10" s="42"/>
    </row>
    <row r="11" spans="1:9" ht="15">
      <c r="A11" s="254" t="s">
        <v>114</v>
      </c>
      <c r="B11" s="247" t="s">
        <v>157</v>
      </c>
      <c r="C11" s="40">
        <v>23</v>
      </c>
      <c r="D11" s="34">
        <v>231.43</v>
      </c>
      <c r="E11" s="79">
        <v>15.9</v>
      </c>
      <c r="F11" s="90" t="s">
        <v>113</v>
      </c>
      <c r="G11" s="43"/>
      <c r="H11" s="42"/>
      <c r="I11" s="42"/>
    </row>
    <row r="12" spans="1:9" ht="15">
      <c r="A12" s="36" t="s">
        <v>20</v>
      </c>
      <c r="B12" s="36" t="s">
        <v>14</v>
      </c>
      <c r="C12" s="40">
        <v>22</v>
      </c>
      <c r="D12" s="34">
        <v>224.57</v>
      </c>
      <c r="E12" s="79">
        <v>15.43</v>
      </c>
      <c r="F12" s="216" t="s">
        <v>112</v>
      </c>
      <c r="G12" s="43"/>
      <c r="H12" s="42"/>
      <c r="I12" s="42"/>
    </row>
    <row r="13" spans="1:9" ht="15">
      <c r="A13" s="36" t="s">
        <v>17</v>
      </c>
      <c r="B13" s="36" t="s">
        <v>14</v>
      </c>
      <c r="C13" s="40">
        <v>10</v>
      </c>
      <c r="D13" s="34">
        <v>102.11</v>
      </c>
      <c r="E13" s="79">
        <v>7.02</v>
      </c>
      <c r="F13" s="216" t="s">
        <v>104</v>
      </c>
      <c r="G13" s="43"/>
      <c r="H13" s="42"/>
      <c r="I13" s="42"/>
    </row>
    <row r="14" spans="1:7" ht="15">
      <c r="A14" s="122" t="s">
        <v>13</v>
      </c>
      <c r="B14" s="37"/>
      <c r="C14" s="85"/>
      <c r="D14" s="84">
        <f>SUM(D9:D13)</f>
        <v>1027.9099999999999</v>
      </c>
      <c r="E14" s="84">
        <f>SUM(E9:E13)</f>
        <v>70.64</v>
      </c>
      <c r="F14" s="32"/>
      <c r="G14" s="43"/>
    </row>
    <row r="15" spans="1:7" ht="15">
      <c r="A15" s="37" t="s">
        <v>36</v>
      </c>
      <c r="B15" s="37"/>
      <c r="C15" s="85"/>
      <c r="D15" s="115"/>
      <c r="E15" s="114"/>
      <c r="F15" s="32"/>
      <c r="G15" s="43"/>
    </row>
    <row r="16" spans="1:7" ht="15">
      <c r="A16" s="37" t="s">
        <v>21</v>
      </c>
      <c r="B16" s="37"/>
      <c r="C16" s="85"/>
      <c r="D16" s="115"/>
      <c r="E16" s="114"/>
      <c r="F16" s="32"/>
      <c r="G16" s="43"/>
    </row>
    <row r="17" spans="1:9" ht="15">
      <c r="A17" s="36" t="s">
        <v>72</v>
      </c>
      <c r="B17" s="36" t="s">
        <v>71</v>
      </c>
      <c r="C17" s="40">
        <v>24</v>
      </c>
      <c r="D17" s="34">
        <v>280.36</v>
      </c>
      <c r="E17" s="79">
        <v>19.26</v>
      </c>
      <c r="F17" s="90" t="s">
        <v>103</v>
      </c>
      <c r="G17" s="43"/>
      <c r="H17" s="42"/>
      <c r="I17" s="42"/>
    </row>
    <row r="18" spans="1:7" ht="15">
      <c r="A18" s="122" t="s">
        <v>13</v>
      </c>
      <c r="B18" s="122"/>
      <c r="C18" s="154"/>
      <c r="D18" s="120">
        <f>SUM(D17)</f>
        <v>280.36</v>
      </c>
      <c r="E18" s="120">
        <f>SUM(E17)</f>
        <v>19.26</v>
      </c>
      <c r="F18" s="32"/>
      <c r="G18" s="43"/>
    </row>
    <row r="19" spans="1:6" ht="15">
      <c r="A19" s="122" t="s">
        <v>12</v>
      </c>
      <c r="B19" s="23"/>
      <c r="C19" s="80"/>
      <c r="D19" s="79"/>
      <c r="E19" s="79"/>
      <c r="F19" s="124"/>
    </row>
    <row r="20" spans="1:7" ht="15">
      <c r="A20" s="122" t="s">
        <v>11</v>
      </c>
      <c r="B20" s="23"/>
      <c r="C20" s="80"/>
      <c r="D20" s="34">
        <v>82.69</v>
      </c>
      <c r="E20" s="79">
        <v>5.68</v>
      </c>
      <c r="F20" s="72"/>
      <c r="G20" s="43"/>
    </row>
    <row r="21" spans="1:7" ht="15">
      <c r="A21" s="122" t="s">
        <v>10</v>
      </c>
      <c r="B21" s="23"/>
      <c r="C21" s="213"/>
      <c r="D21" s="212">
        <v>64.35</v>
      </c>
      <c r="E21" s="218">
        <v>4.42</v>
      </c>
      <c r="F21" s="124"/>
      <c r="G21" s="43"/>
    </row>
    <row r="22" spans="1:10" s="144" customFormat="1" ht="15">
      <c r="A22" s="149" t="s">
        <v>9</v>
      </c>
      <c r="B22" s="149"/>
      <c r="C22" s="148"/>
      <c r="D22" s="147">
        <f>D14+D18+D20+D21</f>
        <v>1455.31</v>
      </c>
      <c r="E22" s="147">
        <f>E14+E18+E20+E21</f>
        <v>100.00000000000001</v>
      </c>
      <c r="F22" s="161"/>
      <c r="G22" s="210"/>
      <c r="I22" s="25"/>
      <c r="J22" s="24"/>
    </row>
    <row r="23" spans="1:6" s="144" customFormat="1" ht="15">
      <c r="A23" s="160" t="s">
        <v>8</v>
      </c>
      <c r="B23" s="159"/>
      <c r="C23" s="159"/>
      <c r="D23" s="159"/>
      <c r="E23" s="238"/>
      <c r="F23" s="158"/>
    </row>
    <row r="24" spans="1:6" ht="15" customHeight="1">
      <c r="A24" s="160" t="s">
        <v>7</v>
      </c>
      <c r="B24" s="159"/>
      <c r="C24" s="159"/>
      <c r="D24" s="159"/>
      <c r="E24" s="159"/>
      <c r="F24" s="158"/>
    </row>
    <row r="25" spans="1:5" ht="15">
      <c r="A25" s="142" t="s">
        <v>6</v>
      </c>
      <c r="B25" s="141"/>
      <c r="C25" s="140"/>
      <c r="D25" s="140"/>
      <c r="E25" s="157"/>
    </row>
    <row r="26" spans="1:6" ht="15" customHeight="1">
      <c r="A26" s="266" t="s">
        <v>171</v>
      </c>
      <c r="B26" s="267"/>
      <c r="C26" s="267"/>
      <c r="D26" s="267"/>
      <c r="E26" s="267"/>
      <c r="F26" s="268"/>
    </row>
    <row r="27" spans="1:6" ht="15" customHeight="1">
      <c r="A27" s="269"/>
      <c r="B27" s="267"/>
      <c r="C27" s="267"/>
      <c r="D27" s="267"/>
      <c r="E27" s="267"/>
      <c r="F27" s="268"/>
    </row>
    <row r="28" spans="1:6" ht="15">
      <c r="A28" s="270" t="s">
        <v>5</v>
      </c>
      <c r="B28" s="271"/>
      <c r="C28" s="271"/>
      <c r="D28" s="271"/>
      <c r="E28" s="271"/>
      <c r="F28" s="272"/>
    </row>
    <row r="29" spans="1:6" s="138" customFormat="1" ht="15" customHeight="1">
      <c r="A29" s="15" t="s">
        <v>4</v>
      </c>
      <c r="B29" s="273" t="s">
        <v>169</v>
      </c>
      <c r="C29" s="274"/>
      <c r="D29" s="275" t="s">
        <v>178</v>
      </c>
      <c r="E29" s="276"/>
      <c r="F29" s="277"/>
    </row>
    <row r="30" spans="1:8" s="138" customFormat="1" ht="15">
      <c r="A30" s="13" t="s">
        <v>183</v>
      </c>
      <c r="B30" s="284">
        <v>12.4745</v>
      </c>
      <c r="C30" s="286"/>
      <c r="D30" s="284">
        <v>12.6267</v>
      </c>
      <c r="E30" s="285"/>
      <c r="F30" s="286"/>
      <c r="H30" s="237"/>
    </row>
    <row r="31" spans="1:8" s="138" customFormat="1" ht="15">
      <c r="A31" s="13" t="s">
        <v>0</v>
      </c>
      <c r="B31" s="284">
        <v>12.5427</v>
      </c>
      <c r="C31" s="286"/>
      <c r="D31" s="284">
        <v>12.6974</v>
      </c>
      <c r="E31" s="285"/>
      <c r="F31" s="286"/>
      <c r="H31" s="237"/>
    </row>
    <row r="32" spans="1:6" ht="15" customHeight="1">
      <c r="A32" s="281" t="s">
        <v>172</v>
      </c>
      <c r="B32" s="282"/>
      <c r="C32" s="282"/>
      <c r="D32" s="282"/>
      <c r="E32" s="282"/>
      <c r="F32" s="283"/>
    </row>
    <row r="33" spans="1:6" s="137" customFormat="1" ht="30" customHeight="1">
      <c r="A33" s="278" t="s">
        <v>173</v>
      </c>
      <c r="B33" s="279"/>
      <c r="C33" s="279"/>
      <c r="D33" s="279"/>
      <c r="E33" s="279"/>
      <c r="F33" s="280"/>
    </row>
    <row r="34" spans="1:6" ht="15">
      <c r="A34" s="12" t="s">
        <v>174</v>
      </c>
      <c r="B34" s="176"/>
      <c r="C34" s="176"/>
      <c r="D34" s="176"/>
      <c r="E34" s="176"/>
      <c r="F34" s="175"/>
    </row>
    <row r="35" spans="1:6" ht="15">
      <c r="A35" s="196" t="s">
        <v>175</v>
      </c>
      <c r="B35" s="195"/>
      <c r="C35" s="195"/>
      <c r="D35" s="195"/>
      <c r="E35" s="195"/>
      <c r="F35" s="194"/>
    </row>
    <row r="36" spans="1:6" s="136" customFormat="1" ht="15">
      <c r="A36" s="252" t="s">
        <v>195</v>
      </c>
      <c r="B36" s="253"/>
      <c r="C36" s="253"/>
      <c r="D36" s="253"/>
      <c r="E36" s="165"/>
      <c r="F36" s="155"/>
    </row>
    <row r="37" spans="1:6" s="136" customFormat="1" ht="15">
      <c r="A37" s="12" t="s">
        <v>176</v>
      </c>
      <c r="B37" s="253"/>
      <c r="C37" s="253"/>
      <c r="D37" s="253"/>
      <c r="E37" s="165"/>
      <c r="F37" s="155"/>
    </row>
    <row r="38" spans="1:6" s="136" customFormat="1" ht="15">
      <c r="A38" s="5" t="s">
        <v>177</v>
      </c>
      <c r="B38" s="253"/>
      <c r="C38" s="253"/>
      <c r="D38" s="253"/>
      <c r="E38" s="165"/>
      <c r="F38" s="155"/>
    </row>
  </sheetData>
  <sheetProtection/>
  <mergeCells count="10">
    <mergeCell ref="A26:F27"/>
    <mergeCell ref="B29:C29"/>
    <mergeCell ref="D29:F29"/>
    <mergeCell ref="A33:F33"/>
    <mergeCell ref="B30:C30"/>
    <mergeCell ref="B31:C31"/>
    <mergeCell ref="A28:F28"/>
    <mergeCell ref="A32:F32"/>
    <mergeCell ref="D30:F30"/>
    <mergeCell ref="D31:F31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view="pageBreakPreview" zoomScale="85" zoomScaleSheetLayoutView="85" zoomScalePageLayoutView="0" workbookViewId="0" topLeftCell="A13">
      <selection activeCell="B46" sqref="B46"/>
    </sheetView>
  </sheetViews>
  <sheetFormatPr defaultColWidth="9.140625" defaultRowHeight="12.75"/>
  <cols>
    <col min="1" max="1" width="45.7109375" style="5" customWidth="1"/>
    <col min="2" max="2" width="18.7109375" style="5" customWidth="1"/>
    <col min="3" max="3" width="15.28125" style="5" bestFit="1" customWidth="1"/>
    <col min="4" max="4" width="15.421875" style="5" customWidth="1"/>
    <col min="5" max="5" width="12.7109375" style="5" customWidth="1"/>
    <col min="6" max="6" width="16.7109375" style="3" customWidth="1"/>
    <col min="7" max="7" width="41.7109375" style="5" bestFit="1" customWidth="1"/>
    <col min="8" max="8" width="11.57421875" style="5" bestFit="1" customWidth="1"/>
    <col min="9" max="9" width="9.140625" style="5" customWidth="1"/>
    <col min="10" max="10" width="9.8515625" style="5" bestFit="1" customWidth="1"/>
    <col min="11" max="16384" width="9.140625" style="5" customWidth="1"/>
  </cols>
  <sheetData>
    <row r="1" spans="1:6" ht="15">
      <c r="A1" s="52" t="s">
        <v>30</v>
      </c>
      <c r="B1" s="62"/>
      <c r="C1" s="61"/>
      <c r="D1" s="60"/>
      <c r="E1" s="60"/>
      <c r="F1" s="156"/>
    </row>
    <row r="2" spans="1:6" ht="15">
      <c r="A2" s="52" t="s">
        <v>146</v>
      </c>
      <c r="B2" s="62"/>
      <c r="C2" s="61"/>
      <c r="D2" s="60"/>
      <c r="E2" s="60"/>
      <c r="F2" s="156"/>
    </row>
    <row r="3" spans="1:6" ht="15">
      <c r="A3" s="52" t="s">
        <v>170</v>
      </c>
      <c r="B3" s="50"/>
      <c r="C3" s="51"/>
      <c r="D3" s="50"/>
      <c r="E3" s="50"/>
      <c r="F3" s="156"/>
    </row>
    <row r="4" spans="1:6" ht="15">
      <c r="A4" s="52"/>
      <c r="B4" s="50"/>
      <c r="C4" s="51"/>
      <c r="D4" s="50"/>
      <c r="E4" s="50"/>
      <c r="F4" s="156"/>
    </row>
    <row r="5" spans="1:6" ht="34.5" customHeight="1">
      <c r="A5" s="133" t="s">
        <v>29</v>
      </c>
      <c r="B5" s="133" t="s">
        <v>28</v>
      </c>
      <c r="C5" s="132" t="s">
        <v>27</v>
      </c>
      <c r="D5" s="45" t="s">
        <v>26</v>
      </c>
      <c r="E5" s="131" t="s">
        <v>25</v>
      </c>
      <c r="F5" s="130" t="s">
        <v>24</v>
      </c>
    </row>
    <row r="6" spans="1:6" ht="15">
      <c r="A6" s="122" t="s">
        <v>23</v>
      </c>
      <c r="B6" s="23"/>
      <c r="C6" s="152"/>
      <c r="D6" s="79"/>
      <c r="E6" s="153"/>
      <c r="F6" s="124"/>
    </row>
    <row r="7" spans="1:6" ht="15">
      <c r="A7" s="122" t="s">
        <v>22</v>
      </c>
      <c r="B7" s="23"/>
      <c r="C7" s="152"/>
      <c r="D7" s="79"/>
      <c r="E7" s="153"/>
      <c r="F7" s="124"/>
    </row>
    <row r="8" spans="1:6" ht="15">
      <c r="A8" s="122" t="s">
        <v>21</v>
      </c>
      <c r="B8" s="23"/>
      <c r="C8" s="80"/>
      <c r="D8" s="79"/>
      <c r="E8" s="153"/>
      <c r="F8" s="124"/>
    </row>
    <row r="9" spans="1:11" ht="15">
      <c r="A9" s="23" t="s">
        <v>17</v>
      </c>
      <c r="B9" s="23" t="s">
        <v>14</v>
      </c>
      <c r="C9" s="80">
        <v>96</v>
      </c>
      <c r="D9" s="79">
        <v>960.9</v>
      </c>
      <c r="E9" s="153">
        <v>16.61</v>
      </c>
      <c r="F9" s="124" t="s">
        <v>86</v>
      </c>
      <c r="G9" s="43"/>
      <c r="H9" s="42"/>
      <c r="I9" s="42"/>
      <c r="J9" s="42"/>
      <c r="K9" s="1"/>
    </row>
    <row r="10" spans="1:11" ht="15">
      <c r="A10" s="23" t="s">
        <v>117</v>
      </c>
      <c r="B10" s="23" t="s">
        <v>71</v>
      </c>
      <c r="C10" s="80">
        <v>36</v>
      </c>
      <c r="D10" s="79">
        <v>902.33</v>
      </c>
      <c r="E10" s="153">
        <v>15.6</v>
      </c>
      <c r="F10" s="124" t="s">
        <v>116</v>
      </c>
      <c r="G10" s="43"/>
      <c r="H10" s="42"/>
      <c r="I10" s="42"/>
      <c r="J10" s="42"/>
      <c r="K10" s="1"/>
    </row>
    <row r="11" spans="1:11" ht="15">
      <c r="A11" s="23" t="s">
        <v>20</v>
      </c>
      <c r="B11" s="23" t="s">
        <v>14</v>
      </c>
      <c r="C11" s="80">
        <v>64</v>
      </c>
      <c r="D11" s="79">
        <v>640.25</v>
      </c>
      <c r="E11" s="153">
        <v>11.07</v>
      </c>
      <c r="F11" s="124" t="s">
        <v>74</v>
      </c>
      <c r="G11" s="43"/>
      <c r="H11" s="42"/>
      <c r="I11" s="42"/>
      <c r="J11" s="42"/>
      <c r="K11" s="1"/>
    </row>
    <row r="12" spans="1:8" s="144" customFormat="1" ht="15">
      <c r="A12" s="122" t="s">
        <v>13</v>
      </c>
      <c r="B12" s="122"/>
      <c r="C12" s="154"/>
      <c r="D12" s="120">
        <f>SUM(D9:D11)</f>
        <v>2503.48</v>
      </c>
      <c r="E12" s="120">
        <f>SUM(E9:E11)</f>
        <v>43.28</v>
      </c>
      <c r="F12" s="223"/>
      <c r="H12" s="210"/>
    </row>
    <row r="13" spans="1:6" s="144" customFormat="1" ht="15">
      <c r="A13" s="122" t="s">
        <v>84</v>
      </c>
      <c r="B13" s="122"/>
      <c r="C13" s="154"/>
      <c r="D13" s="202"/>
      <c r="E13" s="202"/>
      <c r="F13" s="223"/>
    </row>
    <row r="14" spans="1:11" s="144" customFormat="1" ht="15">
      <c r="A14" s="23" t="s">
        <v>156</v>
      </c>
      <c r="B14" s="23" t="s">
        <v>93</v>
      </c>
      <c r="C14" s="80">
        <v>90</v>
      </c>
      <c r="D14" s="79">
        <v>901.3</v>
      </c>
      <c r="E14" s="153">
        <v>15.58</v>
      </c>
      <c r="F14" s="124" t="s">
        <v>115</v>
      </c>
      <c r="G14" s="43"/>
      <c r="H14" s="42"/>
      <c r="I14" s="42"/>
      <c r="J14" s="42"/>
      <c r="K14" s="1"/>
    </row>
    <row r="15" spans="1:8" s="144" customFormat="1" ht="15">
      <c r="A15" s="122" t="s">
        <v>13</v>
      </c>
      <c r="B15" s="122"/>
      <c r="C15" s="154"/>
      <c r="D15" s="120">
        <f>SUM(D14)</f>
        <v>901.3</v>
      </c>
      <c r="E15" s="120">
        <f>SUM(E14:E14)</f>
        <v>15.58</v>
      </c>
      <c r="F15" s="223"/>
      <c r="H15" s="43"/>
    </row>
    <row r="16" spans="1:8" s="144" customFormat="1" ht="15">
      <c r="A16" s="122" t="s">
        <v>36</v>
      </c>
      <c r="B16" s="23"/>
      <c r="C16" s="80"/>
      <c r="D16" s="79"/>
      <c r="E16" s="79"/>
      <c r="F16" s="81"/>
      <c r="H16" s="43"/>
    </row>
    <row r="17" spans="1:8" s="144" customFormat="1" ht="15">
      <c r="A17" s="122" t="s">
        <v>21</v>
      </c>
      <c r="B17" s="23"/>
      <c r="C17" s="80"/>
      <c r="D17" s="79"/>
      <c r="E17" s="79"/>
      <c r="F17" s="81"/>
      <c r="H17" s="43"/>
    </row>
    <row r="18" spans="1:11" s="144" customFormat="1" ht="15">
      <c r="A18" s="23" t="s">
        <v>81</v>
      </c>
      <c r="B18" s="23" t="s">
        <v>19</v>
      </c>
      <c r="C18" s="80">
        <v>113</v>
      </c>
      <c r="D18" s="79">
        <v>1127.69</v>
      </c>
      <c r="E18" s="153">
        <v>19.49</v>
      </c>
      <c r="F18" s="81" t="s">
        <v>85</v>
      </c>
      <c r="G18" s="43"/>
      <c r="H18" s="42"/>
      <c r="I18" s="42"/>
      <c r="J18" s="42"/>
      <c r="K18" s="1"/>
    </row>
    <row r="19" spans="1:8" s="144" customFormat="1" ht="15">
      <c r="A19" s="122" t="s">
        <v>13</v>
      </c>
      <c r="B19" s="122"/>
      <c r="C19" s="154"/>
      <c r="D19" s="120">
        <f>SUM(D18)</f>
        <v>1127.69</v>
      </c>
      <c r="E19" s="120">
        <f>SUM(E18)</f>
        <v>19.49</v>
      </c>
      <c r="F19" s="223"/>
      <c r="H19" s="43"/>
    </row>
    <row r="20" spans="1:8" s="144" customFormat="1" ht="15">
      <c r="A20" s="37" t="s">
        <v>62</v>
      </c>
      <c r="B20" s="122"/>
      <c r="C20" s="154"/>
      <c r="D20" s="202"/>
      <c r="E20" s="202"/>
      <c r="F20" s="223"/>
      <c r="H20" s="43"/>
    </row>
    <row r="21" spans="1:8" s="144" customFormat="1" ht="15">
      <c r="A21" s="37" t="s">
        <v>61</v>
      </c>
      <c r="B21" s="122"/>
      <c r="C21" s="154"/>
      <c r="D21" s="202"/>
      <c r="E21" s="202"/>
      <c r="F21" s="223"/>
      <c r="H21" s="43"/>
    </row>
    <row r="22" spans="1:8" s="144" customFormat="1" ht="15">
      <c r="A22" s="36" t="s">
        <v>52</v>
      </c>
      <c r="B22" s="23" t="s">
        <v>57</v>
      </c>
      <c r="C22" s="80">
        <v>300</v>
      </c>
      <c r="D22" s="79">
        <v>299.79</v>
      </c>
      <c r="E22" s="79">
        <v>5.18</v>
      </c>
      <c r="F22" s="124" t="s">
        <v>160</v>
      </c>
      <c r="H22" s="43"/>
    </row>
    <row r="23" spans="1:8" s="144" customFormat="1" ht="15">
      <c r="A23" s="122" t="s">
        <v>13</v>
      </c>
      <c r="B23" s="122"/>
      <c r="C23" s="154"/>
      <c r="D23" s="120">
        <f>SUM(D22)</f>
        <v>299.79</v>
      </c>
      <c r="E23" s="120">
        <f>SUM(E22)</f>
        <v>5.18</v>
      </c>
      <c r="F23" s="223"/>
      <c r="H23" s="43"/>
    </row>
    <row r="24" spans="1:8" s="144" customFormat="1" ht="15">
      <c r="A24" s="122" t="s">
        <v>161</v>
      </c>
      <c r="B24" s="122"/>
      <c r="C24" s="154"/>
      <c r="D24" s="202"/>
      <c r="E24" s="202"/>
      <c r="F24" s="223"/>
      <c r="H24" s="43"/>
    </row>
    <row r="25" spans="1:8" s="144" customFormat="1" ht="15">
      <c r="A25" s="23" t="s">
        <v>180</v>
      </c>
      <c r="B25" s="23" t="s">
        <v>163</v>
      </c>
      <c r="C25" s="80">
        <v>350000</v>
      </c>
      <c r="D25" s="79">
        <v>349.6</v>
      </c>
      <c r="E25" s="79">
        <v>6.04</v>
      </c>
      <c r="F25" s="124" t="s">
        <v>182</v>
      </c>
      <c r="H25" s="43"/>
    </row>
    <row r="26" spans="1:8" s="144" customFormat="1" ht="15">
      <c r="A26" s="122" t="s">
        <v>13</v>
      </c>
      <c r="B26" s="122"/>
      <c r="C26" s="154"/>
      <c r="D26" s="120">
        <f>SUM(D25)</f>
        <v>349.6</v>
      </c>
      <c r="E26" s="120">
        <f>SUM(E25)</f>
        <v>6.04</v>
      </c>
      <c r="F26" s="223"/>
      <c r="H26" s="43"/>
    </row>
    <row r="27" spans="1:6" ht="15">
      <c r="A27" s="122" t="s">
        <v>12</v>
      </c>
      <c r="B27" s="23"/>
      <c r="C27" s="80"/>
      <c r="D27" s="79"/>
      <c r="E27" s="153"/>
      <c r="F27" s="124"/>
    </row>
    <row r="28" spans="1:8" ht="15">
      <c r="A28" s="122" t="s">
        <v>11</v>
      </c>
      <c r="B28" s="23"/>
      <c r="C28" s="80"/>
      <c r="D28" s="34">
        <v>92.25</v>
      </c>
      <c r="E28" s="153">
        <v>1.59</v>
      </c>
      <c r="F28" s="124"/>
      <c r="H28" s="43"/>
    </row>
    <row r="29" spans="1:8" ht="15">
      <c r="A29" s="122" t="s">
        <v>10</v>
      </c>
      <c r="B29" s="23"/>
      <c r="C29" s="213"/>
      <c r="D29" s="212">
        <v>511.71</v>
      </c>
      <c r="E29" s="153">
        <v>8.84</v>
      </c>
      <c r="F29" s="124"/>
      <c r="H29" s="43"/>
    </row>
    <row r="30" spans="1:11" s="144" customFormat="1" ht="15">
      <c r="A30" s="149" t="s">
        <v>9</v>
      </c>
      <c r="B30" s="149"/>
      <c r="C30" s="148"/>
      <c r="D30" s="147">
        <f>+D12+D15+D19+D28+D29+D23+D26</f>
        <v>5785.82</v>
      </c>
      <c r="E30" s="147">
        <f>+E12+E15+E19+E28+E29+E23+E26</f>
        <v>100.00000000000001</v>
      </c>
      <c r="F30" s="161"/>
      <c r="H30" s="210"/>
      <c r="J30" s="25"/>
      <c r="K30" s="24"/>
    </row>
    <row r="31" spans="1:6" s="144" customFormat="1" ht="15">
      <c r="A31" s="23" t="s">
        <v>8</v>
      </c>
      <c r="B31" s="22"/>
      <c r="C31" s="21"/>
      <c r="D31" s="222"/>
      <c r="E31" s="222"/>
      <c r="F31" s="18"/>
    </row>
    <row r="32" spans="1:6" ht="17.25" customHeight="1">
      <c r="A32" s="160" t="s">
        <v>7</v>
      </c>
      <c r="B32" s="221"/>
      <c r="C32" s="221"/>
      <c r="D32" s="221"/>
      <c r="E32" s="221"/>
      <c r="F32" s="220"/>
    </row>
    <row r="33" spans="1:6" ht="15">
      <c r="A33" s="219" t="s">
        <v>6</v>
      </c>
      <c r="B33" s="189"/>
      <c r="C33" s="189"/>
      <c r="D33" s="189"/>
      <c r="E33" s="189"/>
      <c r="F33" s="190"/>
    </row>
    <row r="34" spans="1:6" ht="15" customHeight="1">
      <c r="A34" s="266" t="s">
        <v>171</v>
      </c>
      <c r="B34" s="267"/>
      <c r="C34" s="267"/>
      <c r="D34" s="267"/>
      <c r="E34" s="267"/>
      <c r="F34" s="268"/>
    </row>
    <row r="35" spans="1:6" ht="15">
      <c r="A35" s="269"/>
      <c r="B35" s="267"/>
      <c r="C35" s="267"/>
      <c r="D35" s="267"/>
      <c r="E35" s="267"/>
      <c r="F35" s="268"/>
    </row>
    <row r="36" spans="1:6" ht="15">
      <c r="A36" s="270" t="s">
        <v>5</v>
      </c>
      <c r="B36" s="271"/>
      <c r="C36" s="271"/>
      <c r="D36" s="271"/>
      <c r="E36" s="271"/>
      <c r="F36" s="272"/>
    </row>
    <row r="37" spans="1:6" ht="15" customHeight="1">
      <c r="A37" s="15" t="s">
        <v>4</v>
      </c>
      <c r="B37" s="273" t="s">
        <v>169</v>
      </c>
      <c r="C37" s="274"/>
      <c r="D37" s="275" t="s">
        <v>178</v>
      </c>
      <c r="E37" s="276"/>
      <c r="F37" s="277"/>
    </row>
    <row r="38" spans="1:8" ht="15">
      <c r="A38" s="13" t="s">
        <v>184</v>
      </c>
      <c r="B38" s="284">
        <v>12.0485</v>
      </c>
      <c r="C38" s="286"/>
      <c r="D38" s="284">
        <v>12.1196</v>
      </c>
      <c r="E38" s="285"/>
      <c r="F38" s="286"/>
      <c r="H38" s="243"/>
    </row>
    <row r="39" spans="1:8" ht="15">
      <c r="A39" s="13" t="s">
        <v>183</v>
      </c>
      <c r="B39" s="284">
        <v>12.6395</v>
      </c>
      <c r="C39" s="286"/>
      <c r="D39" s="284">
        <v>12.714</v>
      </c>
      <c r="E39" s="285"/>
      <c r="F39" s="286"/>
      <c r="H39" s="243"/>
    </row>
    <row r="40" spans="1:8" ht="15">
      <c r="A40" s="13" t="s">
        <v>1</v>
      </c>
      <c r="B40" s="284">
        <v>12.1879</v>
      </c>
      <c r="C40" s="286"/>
      <c r="D40" s="284">
        <v>12.2658</v>
      </c>
      <c r="E40" s="285"/>
      <c r="F40" s="286"/>
      <c r="H40" s="243"/>
    </row>
    <row r="41" spans="1:8" ht="15">
      <c r="A41" s="13" t="s">
        <v>0</v>
      </c>
      <c r="B41" s="284">
        <v>12.8227</v>
      </c>
      <c r="C41" s="286"/>
      <c r="D41" s="284">
        <v>12.9047</v>
      </c>
      <c r="E41" s="285"/>
      <c r="F41" s="286"/>
      <c r="H41" s="243"/>
    </row>
    <row r="42" spans="1:6" ht="15">
      <c r="A42" s="281" t="s">
        <v>172</v>
      </c>
      <c r="B42" s="282"/>
      <c r="C42" s="282"/>
      <c r="D42" s="282"/>
      <c r="E42" s="282"/>
      <c r="F42" s="283"/>
    </row>
    <row r="43" spans="1:6" ht="36" customHeight="1">
      <c r="A43" s="278" t="s">
        <v>173</v>
      </c>
      <c r="B43" s="279"/>
      <c r="C43" s="279"/>
      <c r="D43" s="279"/>
      <c r="E43" s="279"/>
      <c r="F43" s="280"/>
    </row>
    <row r="44" spans="1:6" ht="15">
      <c r="A44" s="12" t="s">
        <v>174</v>
      </c>
      <c r="B44" s="176"/>
      <c r="C44" s="176"/>
      <c r="D44" s="176"/>
      <c r="E44" s="176"/>
      <c r="F44" s="175"/>
    </row>
    <row r="45" spans="1:6" ht="15">
      <c r="A45" s="196" t="s">
        <v>175</v>
      </c>
      <c r="B45" s="195"/>
      <c r="C45" s="195"/>
      <c r="D45" s="195"/>
      <c r="E45" s="195"/>
      <c r="F45" s="194"/>
    </row>
    <row r="46" spans="1:6" s="136" customFormat="1" ht="15">
      <c r="A46" s="252" t="s">
        <v>196</v>
      </c>
      <c r="B46" s="253"/>
      <c r="C46" s="253"/>
      <c r="D46" s="253"/>
      <c r="E46" s="165"/>
      <c r="F46" s="155"/>
    </row>
    <row r="47" spans="1:6" s="136" customFormat="1" ht="15">
      <c r="A47" s="12" t="s">
        <v>176</v>
      </c>
      <c r="B47" s="253"/>
      <c r="C47" s="253"/>
      <c r="D47" s="253"/>
      <c r="E47" s="165"/>
      <c r="F47" s="155"/>
    </row>
    <row r="48" spans="1:6" s="136" customFormat="1" ht="15">
      <c r="A48" s="5" t="s">
        <v>177</v>
      </c>
      <c r="B48" s="253"/>
      <c r="C48" s="253"/>
      <c r="D48" s="253"/>
      <c r="E48" s="165"/>
      <c r="F48" s="155"/>
    </row>
  </sheetData>
  <sheetProtection/>
  <mergeCells count="14">
    <mergeCell ref="A43:F43"/>
    <mergeCell ref="A42:F42"/>
    <mergeCell ref="A36:F36"/>
    <mergeCell ref="D38:F38"/>
    <mergeCell ref="D39:F39"/>
    <mergeCell ref="D40:F40"/>
    <mergeCell ref="D41:F41"/>
    <mergeCell ref="B38:C38"/>
    <mergeCell ref="B39:C39"/>
    <mergeCell ref="B40:C40"/>
    <mergeCell ref="B41:C41"/>
    <mergeCell ref="A34:F35"/>
    <mergeCell ref="B37:C37"/>
    <mergeCell ref="D37:F37"/>
  </mergeCells>
  <printOptions/>
  <pageMargins left="0.7" right="0.7" top="0.75" bottom="0.75" header="0.3" footer="0.3"/>
  <pageSetup fitToHeight="1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view="pageBreakPreview" zoomScale="80" zoomScaleSheetLayoutView="80" zoomScalePageLayoutView="0" workbookViewId="0" topLeftCell="A1">
      <selection activeCell="A38" sqref="A38"/>
    </sheetView>
  </sheetViews>
  <sheetFormatPr defaultColWidth="9.140625" defaultRowHeight="12.75"/>
  <cols>
    <col min="1" max="1" width="54.8515625" style="5" customWidth="1"/>
    <col min="2" max="2" width="18.7109375" style="5" customWidth="1"/>
    <col min="3" max="3" width="16.140625" style="5" customWidth="1"/>
    <col min="4" max="4" width="14.7109375" style="5" customWidth="1"/>
    <col min="5" max="5" width="12.57421875" style="5" customWidth="1"/>
    <col min="6" max="6" width="16.00390625" style="3" customWidth="1"/>
    <col min="7" max="7" width="41.7109375" style="5" bestFit="1" customWidth="1"/>
    <col min="8" max="8" width="10.57421875" style="5" bestFit="1" customWidth="1"/>
    <col min="9" max="16384" width="9.140625" style="5" customWidth="1"/>
  </cols>
  <sheetData>
    <row r="1" spans="1:6" ht="15">
      <c r="A1" s="52" t="s">
        <v>30</v>
      </c>
      <c r="B1" s="62"/>
      <c r="C1" s="61"/>
      <c r="D1" s="60"/>
      <c r="E1" s="60"/>
      <c r="F1" s="58"/>
    </row>
    <row r="2" spans="1:6" ht="15">
      <c r="A2" s="287" t="s">
        <v>147</v>
      </c>
      <c r="B2" s="288"/>
      <c r="C2" s="288"/>
      <c r="D2" s="288"/>
      <c r="E2" s="288"/>
      <c r="F2" s="289"/>
    </row>
    <row r="3" spans="1:6" ht="15">
      <c r="A3" s="52" t="s">
        <v>170</v>
      </c>
      <c r="B3" s="50"/>
      <c r="C3" s="51"/>
      <c r="D3" s="50"/>
      <c r="E3" s="50"/>
      <c r="F3" s="48"/>
    </row>
    <row r="4" spans="1:6" ht="15">
      <c r="A4" s="52"/>
      <c r="B4" s="50"/>
      <c r="C4" s="51"/>
      <c r="D4" s="50"/>
      <c r="E4" s="50"/>
      <c r="F4" s="48"/>
    </row>
    <row r="5" spans="1:6" ht="34.5" customHeight="1">
      <c r="A5" s="133" t="s">
        <v>29</v>
      </c>
      <c r="B5" s="133" t="s">
        <v>28</v>
      </c>
      <c r="C5" s="132" t="s">
        <v>27</v>
      </c>
      <c r="D5" s="45" t="s">
        <v>26</v>
      </c>
      <c r="E5" s="131" t="s">
        <v>25</v>
      </c>
      <c r="F5" s="130" t="s">
        <v>24</v>
      </c>
    </row>
    <row r="6" spans="1:11" ht="15">
      <c r="A6" s="37" t="s">
        <v>67</v>
      </c>
      <c r="B6" s="37"/>
      <c r="C6" s="85"/>
      <c r="D6" s="85"/>
      <c r="E6" s="85"/>
      <c r="F6" s="32"/>
      <c r="G6" s="43"/>
      <c r="J6" s="42"/>
      <c r="K6" s="1"/>
    </row>
    <row r="7" spans="1:11" ht="15">
      <c r="A7" s="37" t="s">
        <v>22</v>
      </c>
      <c r="B7" s="23"/>
      <c r="C7" s="152"/>
      <c r="D7" s="152"/>
      <c r="E7" s="85"/>
      <c r="F7" s="150"/>
      <c r="G7" s="43"/>
      <c r="J7" s="42"/>
      <c r="K7" s="1"/>
    </row>
    <row r="8" spans="1:11" ht="15">
      <c r="A8" s="37" t="s">
        <v>21</v>
      </c>
      <c r="B8" s="37"/>
      <c r="C8" s="85"/>
      <c r="D8" s="85"/>
      <c r="E8" s="85"/>
      <c r="F8" s="32"/>
      <c r="G8" s="43"/>
      <c r="J8" s="42"/>
      <c r="K8" s="1"/>
    </row>
    <row r="9" spans="1:11" ht="15">
      <c r="A9" s="36" t="s">
        <v>16</v>
      </c>
      <c r="B9" s="36" t="s">
        <v>14</v>
      </c>
      <c r="C9" s="40">
        <v>4</v>
      </c>
      <c r="D9" s="34">
        <v>40.87</v>
      </c>
      <c r="E9" s="79">
        <v>14.42</v>
      </c>
      <c r="F9" s="90" t="s">
        <v>120</v>
      </c>
      <c r="G9" s="43"/>
      <c r="H9" s="42"/>
      <c r="I9" s="42"/>
      <c r="J9" s="42"/>
      <c r="K9" s="1"/>
    </row>
    <row r="10" spans="1:11" ht="15">
      <c r="A10" s="36" t="s">
        <v>17</v>
      </c>
      <c r="B10" s="36" t="s">
        <v>14</v>
      </c>
      <c r="C10" s="40">
        <v>4</v>
      </c>
      <c r="D10" s="34">
        <v>40.85</v>
      </c>
      <c r="E10" s="79">
        <v>14.41</v>
      </c>
      <c r="F10" s="90" t="s">
        <v>104</v>
      </c>
      <c r="G10" s="43"/>
      <c r="H10" s="42"/>
      <c r="I10" s="42"/>
      <c r="J10" s="42"/>
      <c r="K10" s="1"/>
    </row>
    <row r="11" spans="1:11" ht="15">
      <c r="A11" s="254" t="s">
        <v>114</v>
      </c>
      <c r="B11" s="247" t="s">
        <v>157</v>
      </c>
      <c r="C11" s="40">
        <v>4</v>
      </c>
      <c r="D11" s="34">
        <v>40.25</v>
      </c>
      <c r="E11" s="79">
        <v>14.2</v>
      </c>
      <c r="F11" s="90" t="s">
        <v>113</v>
      </c>
      <c r="G11" s="43"/>
      <c r="H11" s="42"/>
      <c r="I11" s="42"/>
      <c r="J11" s="42"/>
      <c r="K11" s="1"/>
    </row>
    <row r="12" spans="1:11" ht="15">
      <c r="A12" s="36" t="s">
        <v>79</v>
      </c>
      <c r="B12" s="36" t="s">
        <v>78</v>
      </c>
      <c r="C12" s="40">
        <v>3</v>
      </c>
      <c r="D12" s="34">
        <v>30.53</v>
      </c>
      <c r="E12" s="79">
        <v>10.77</v>
      </c>
      <c r="F12" s="216" t="s">
        <v>119</v>
      </c>
      <c r="G12" s="43"/>
      <c r="H12" s="42"/>
      <c r="I12" s="42"/>
      <c r="J12" s="42"/>
      <c r="K12" s="1"/>
    </row>
    <row r="13" spans="1:11" ht="15">
      <c r="A13" s="36" t="s">
        <v>20</v>
      </c>
      <c r="B13" s="36" t="s">
        <v>14</v>
      </c>
      <c r="C13" s="40">
        <v>2</v>
      </c>
      <c r="D13" s="34">
        <v>20.42</v>
      </c>
      <c r="E13" s="79">
        <v>7.2</v>
      </c>
      <c r="F13" s="216" t="s">
        <v>112</v>
      </c>
      <c r="G13" s="43"/>
      <c r="H13" s="42"/>
      <c r="I13" s="42"/>
      <c r="J13" s="42"/>
      <c r="K13" s="1"/>
    </row>
    <row r="14" spans="1:11" ht="15">
      <c r="A14" s="36" t="s">
        <v>106</v>
      </c>
      <c r="B14" s="36" t="s">
        <v>71</v>
      </c>
      <c r="C14" s="40">
        <v>2</v>
      </c>
      <c r="D14" s="34">
        <v>20.41</v>
      </c>
      <c r="E14" s="79">
        <v>7.2</v>
      </c>
      <c r="F14" s="216" t="s">
        <v>105</v>
      </c>
      <c r="G14" s="43"/>
      <c r="H14" s="42"/>
      <c r="I14" s="42"/>
      <c r="J14" s="42"/>
      <c r="K14" s="1"/>
    </row>
    <row r="15" spans="1:11" ht="15">
      <c r="A15" s="23" t="s">
        <v>108</v>
      </c>
      <c r="B15" s="23" t="s">
        <v>14</v>
      </c>
      <c r="C15" s="40">
        <v>1</v>
      </c>
      <c r="D15" s="34">
        <v>10.25</v>
      </c>
      <c r="E15" s="79">
        <v>3.62</v>
      </c>
      <c r="F15" s="90" t="s">
        <v>107</v>
      </c>
      <c r="G15" s="43"/>
      <c r="H15" s="42"/>
      <c r="I15" s="42"/>
      <c r="J15" s="42"/>
      <c r="K15" s="1"/>
    </row>
    <row r="16" spans="1:11" ht="15">
      <c r="A16" s="122" t="s">
        <v>13</v>
      </c>
      <c r="B16" s="37"/>
      <c r="C16" s="85"/>
      <c r="D16" s="84">
        <f>SUM(D9:D15)</f>
        <v>203.58</v>
      </c>
      <c r="E16" s="84">
        <f>SUM(E9:E15)</f>
        <v>71.82000000000001</v>
      </c>
      <c r="F16" s="32"/>
      <c r="G16" s="43"/>
      <c r="J16" s="42"/>
      <c r="K16" s="1"/>
    </row>
    <row r="17" spans="1:11" ht="15">
      <c r="A17" s="37" t="s">
        <v>36</v>
      </c>
      <c r="B17" s="37"/>
      <c r="C17" s="85"/>
      <c r="D17" s="115"/>
      <c r="E17" s="114"/>
      <c r="F17" s="32"/>
      <c r="G17" s="43"/>
      <c r="J17" s="42"/>
      <c r="K17" s="1"/>
    </row>
    <row r="18" spans="1:11" ht="15">
      <c r="A18" s="37" t="s">
        <v>21</v>
      </c>
      <c r="B18" s="37"/>
      <c r="C18" s="85"/>
      <c r="D18" s="115"/>
      <c r="E18" s="114"/>
      <c r="F18" s="32"/>
      <c r="G18" s="43"/>
      <c r="J18" s="42"/>
      <c r="K18" s="1"/>
    </row>
    <row r="19" spans="1:11" ht="15">
      <c r="A19" s="36" t="s">
        <v>72</v>
      </c>
      <c r="B19" s="36" t="s">
        <v>71</v>
      </c>
      <c r="C19" s="40">
        <v>4</v>
      </c>
      <c r="D19" s="34">
        <v>46.73</v>
      </c>
      <c r="E19" s="79">
        <v>16.49</v>
      </c>
      <c r="F19" s="90" t="s">
        <v>103</v>
      </c>
      <c r="G19" s="43"/>
      <c r="H19" s="42"/>
      <c r="I19" s="42"/>
      <c r="J19" s="42"/>
      <c r="K19" s="1"/>
    </row>
    <row r="20" spans="1:11" ht="15">
      <c r="A20" s="122" t="s">
        <v>13</v>
      </c>
      <c r="B20" s="122"/>
      <c r="C20" s="154"/>
      <c r="D20" s="120">
        <f>SUM(D19)</f>
        <v>46.73</v>
      </c>
      <c r="E20" s="120">
        <f>SUM(E19)</f>
        <v>16.49</v>
      </c>
      <c r="F20" s="32"/>
      <c r="G20" s="43"/>
      <c r="J20" s="42"/>
      <c r="K20" s="1"/>
    </row>
    <row r="21" spans="1:6" ht="15">
      <c r="A21" s="122" t="s">
        <v>12</v>
      </c>
      <c r="B21" s="23"/>
      <c r="C21" s="80"/>
      <c r="D21" s="79"/>
      <c r="E21" s="79"/>
      <c r="F21" s="124"/>
    </row>
    <row r="22" spans="1:11" ht="15">
      <c r="A22" s="122" t="s">
        <v>11</v>
      </c>
      <c r="B22" s="23"/>
      <c r="C22" s="80"/>
      <c r="D22" s="34">
        <v>18.17</v>
      </c>
      <c r="E22" s="174">
        <v>6.41</v>
      </c>
      <c r="F22" s="72"/>
      <c r="G22" s="43"/>
      <c r="J22" s="42"/>
      <c r="K22" s="1"/>
    </row>
    <row r="23" spans="1:11" ht="15">
      <c r="A23" s="122" t="s">
        <v>10</v>
      </c>
      <c r="B23" s="23"/>
      <c r="C23" s="213"/>
      <c r="D23" s="212">
        <v>14.89</v>
      </c>
      <c r="E23" s="226">
        <v>5.28</v>
      </c>
      <c r="F23" s="124"/>
      <c r="G23" s="43"/>
      <c r="J23" s="42"/>
      <c r="K23" s="1"/>
    </row>
    <row r="24" spans="1:7" s="144" customFormat="1" ht="15">
      <c r="A24" s="149" t="s">
        <v>9</v>
      </c>
      <c r="B24" s="149"/>
      <c r="C24" s="148"/>
      <c r="D24" s="147">
        <f>D16+D20+D22+D23</f>
        <v>283.37</v>
      </c>
      <c r="E24" s="147">
        <f>E16+E20+E22+E23</f>
        <v>100</v>
      </c>
      <c r="F24" s="161"/>
      <c r="G24" s="210"/>
    </row>
    <row r="25" spans="1:6" s="144" customFormat="1" ht="15">
      <c r="A25" s="23" t="s">
        <v>8</v>
      </c>
      <c r="B25" s="22"/>
      <c r="C25" s="21"/>
      <c r="D25" s="20"/>
      <c r="E25" s="20"/>
      <c r="F25" s="145"/>
    </row>
    <row r="26" spans="1:6" ht="15">
      <c r="A26" s="225" t="s">
        <v>7</v>
      </c>
      <c r="B26" s="141"/>
      <c r="C26" s="140"/>
      <c r="D26" s="140"/>
      <c r="E26" s="140"/>
      <c r="F26" s="139"/>
    </row>
    <row r="27" spans="1:6" ht="15">
      <c r="A27" s="224" t="s">
        <v>118</v>
      </c>
      <c r="B27" s="141"/>
      <c r="C27" s="140"/>
      <c r="D27" s="140"/>
      <c r="E27" s="140"/>
      <c r="F27" s="139"/>
    </row>
    <row r="28" spans="1:6" ht="15" customHeight="1">
      <c r="A28" s="266" t="s">
        <v>171</v>
      </c>
      <c r="B28" s="267"/>
      <c r="C28" s="267"/>
      <c r="D28" s="267"/>
      <c r="E28" s="267"/>
      <c r="F28" s="268"/>
    </row>
    <row r="29" spans="1:6" ht="15">
      <c r="A29" s="269"/>
      <c r="B29" s="267"/>
      <c r="C29" s="267"/>
      <c r="D29" s="267"/>
      <c r="E29" s="267"/>
      <c r="F29" s="268"/>
    </row>
    <row r="30" spans="1:6" ht="15">
      <c r="A30" s="270" t="s">
        <v>5</v>
      </c>
      <c r="B30" s="271"/>
      <c r="C30" s="271"/>
      <c r="D30" s="271"/>
      <c r="E30" s="271"/>
      <c r="F30" s="272"/>
    </row>
    <row r="31" spans="1:6" s="138" customFormat="1" ht="15" customHeight="1">
      <c r="A31" s="15" t="s">
        <v>4</v>
      </c>
      <c r="B31" s="273" t="s">
        <v>169</v>
      </c>
      <c r="C31" s="274"/>
      <c r="D31" s="275" t="s">
        <v>178</v>
      </c>
      <c r="E31" s="276"/>
      <c r="F31" s="277"/>
    </row>
    <row r="32" spans="1:8" s="138" customFormat="1" ht="15">
      <c r="A32" s="13" t="s">
        <v>183</v>
      </c>
      <c r="B32" s="284">
        <v>12.4732</v>
      </c>
      <c r="C32" s="286"/>
      <c r="D32" s="284">
        <v>12.6177</v>
      </c>
      <c r="E32" s="285"/>
      <c r="F32" s="286"/>
      <c r="H32" s="237"/>
    </row>
    <row r="33" spans="1:8" s="138" customFormat="1" ht="15">
      <c r="A33" s="13" t="s">
        <v>0</v>
      </c>
      <c r="B33" s="284">
        <v>12.5488</v>
      </c>
      <c r="C33" s="286"/>
      <c r="D33" s="284">
        <v>12.6959</v>
      </c>
      <c r="E33" s="285"/>
      <c r="F33" s="286"/>
      <c r="H33" s="237"/>
    </row>
    <row r="34" spans="1:6" ht="15">
      <c r="A34" s="281" t="s">
        <v>172</v>
      </c>
      <c r="B34" s="282"/>
      <c r="C34" s="282"/>
      <c r="D34" s="282"/>
      <c r="E34" s="282"/>
      <c r="F34" s="283"/>
    </row>
    <row r="35" spans="1:6" s="137" customFormat="1" ht="33.75" customHeight="1">
      <c r="A35" s="278" t="s">
        <v>173</v>
      </c>
      <c r="B35" s="279"/>
      <c r="C35" s="279"/>
      <c r="D35" s="279"/>
      <c r="E35" s="279"/>
      <c r="F35" s="280"/>
    </row>
    <row r="36" spans="1:6" ht="15">
      <c r="A36" s="12" t="s">
        <v>174</v>
      </c>
      <c r="B36" s="176"/>
      <c r="C36" s="176"/>
      <c r="D36" s="176"/>
      <c r="E36" s="176"/>
      <c r="F36" s="175"/>
    </row>
    <row r="37" spans="1:6" ht="15">
      <c r="A37" s="196" t="s">
        <v>175</v>
      </c>
      <c r="B37" s="195"/>
      <c r="C37" s="195"/>
      <c r="D37" s="195"/>
      <c r="E37" s="195"/>
      <c r="F37" s="194"/>
    </row>
    <row r="38" spans="1:6" s="136" customFormat="1" ht="15">
      <c r="A38" s="252" t="s">
        <v>197</v>
      </c>
      <c r="B38" s="253"/>
      <c r="C38" s="253"/>
      <c r="D38" s="253"/>
      <c r="E38" s="165"/>
      <c r="F38" s="155"/>
    </row>
    <row r="39" spans="1:6" s="136" customFormat="1" ht="15">
      <c r="A39" s="12" t="s">
        <v>176</v>
      </c>
      <c r="B39" s="253"/>
      <c r="C39" s="253"/>
      <c r="D39" s="253"/>
      <c r="E39" s="165"/>
      <c r="F39" s="155"/>
    </row>
    <row r="40" spans="1:6" s="136" customFormat="1" ht="15">
      <c r="A40" s="5" t="s">
        <v>177</v>
      </c>
      <c r="B40" s="253"/>
      <c r="C40" s="253"/>
      <c r="D40" s="253"/>
      <c r="E40" s="165"/>
      <c r="F40" s="155"/>
    </row>
  </sheetData>
  <sheetProtection/>
  <mergeCells count="11">
    <mergeCell ref="A2:F2"/>
    <mergeCell ref="A28:F29"/>
    <mergeCell ref="A30:F30"/>
    <mergeCell ref="B31:C31"/>
    <mergeCell ref="D31:F31"/>
    <mergeCell ref="B32:C32"/>
    <mergeCell ref="D32:F32"/>
    <mergeCell ref="D33:F33"/>
    <mergeCell ref="B33:C33"/>
    <mergeCell ref="A34:F34"/>
    <mergeCell ref="A35:F35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Dewoolkar, Ameya [ICG-SFS]</dc:creator>
  <cp:keywords/>
  <dc:description/>
  <cp:lastModifiedBy>WebAstitva</cp:lastModifiedBy>
  <dcterms:created xsi:type="dcterms:W3CDTF">2015-11-04T07:04:12Z</dcterms:created>
  <dcterms:modified xsi:type="dcterms:W3CDTF">2016-12-13T11:06:10Z</dcterms:modified>
  <cp:category/>
  <cp:version/>
  <cp:contentType/>
  <cp:contentStatus/>
</cp:coreProperties>
</file>